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195" windowHeight="11760"/>
  </bookViews>
  <sheets>
    <sheet name="UITLEG" sheetId="5" r:id="rId1"/>
    <sheet name="Gegevens en conclusie" sheetId="1" r:id="rId2"/>
    <sheet name="Deel 1" sheetId="2" r:id="rId3"/>
    <sheet name="Deel 2" sheetId="3" r:id="rId4"/>
    <sheet name="Deel 3" sheetId="4" r:id="rId5"/>
    <sheet name="Deel 4" sheetId="6" r:id="rId6"/>
  </sheets>
  <definedNames>
    <definedName name="_xlnm.Print_Titles" localSheetId="2">'Deel 1'!$7:$10</definedName>
    <definedName name="_xlnm.Print_Titles" localSheetId="3">'Deel 2'!$5:$6</definedName>
    <definedName name="_xlnm.Print_Titles" localSheetId="4">'Deel 3'!$5:$5</definedName>
  </definedNames>
  <calcPr calcId="145621"/>
</workbook>
</file>

<file path=xl/calcChain.xml><?xml version="1.0" encoding="utf-8"?>
<calcChain xmlns="http://schemas.openxmlformats.org/spreadsheetml/2006/main">
  <c r="E284" i="2" l="1"/>
  <c r="E283" i="2"/>
  <c r="E282" i="2"/>
  <c r="E279" i="2"/>
  <c r="E278" i="2"/>
  <c r="E277" i="2"/>
  <c r="E274" i="2"/>
  <c r="E268" i="2"/>
  <c r="E267" i="2"/>
  <c r="E266" i="2"/>
  <c r="E265" i="2"/>
  <c r="E264" i="2"/>
  <c r="E261" i="2"/>
  <c r="E258" i="2"/>
  <c r="E257" i="2"/>
  <c r="E256" i="2"/>
  <c r="E253" i="2"/>
  <c r="E252" i="2"/>
  <c r="E251" i="2"/>
  <c r="E250" i="2"/>
  <c r="E249" i="2"/>
  <c r="E248" i="2"/>
  <c r="E247" i="2"/>
  <c r="E246" i="2"/>
  <c r="E243" i="2"/>
  <c r="E242" i="2"/>
  <c r="E241" i="2"/>
  <c r="E240" i="2"/>
  <c r="E239" i="2"/>
  <c r="E238" i="2"/>
  <c r="E235" i="2"/>
  <c r="E234" i="2"/>
  <c r="E233" i="2"/>
  <c r="E232" i="2"/>
  <c r="E231" i="2"/>
  <c r="E230" i="2"/>
  <c r="E229" i="2"/>
  <c r="E228" i="2"/>
  <c r="E225" i="2"/>
  <c r="E224" i="2"/>
  <c r="E223" i="2"/>
  <c r="E220" i="2"/>
  <c r="E217" i="2"/>
  <c r="E216" i="2"/>
  <c r="E215" i="2"/>
  <c r="E214" i="2"/>
  <c r="E213" i="2"/>
  <c r="E210" i="2"/>
  <c r="E209" i="2"/>
  <c r="E208" i="2"/>
  <c r="E207" i="2"/>
  <c r="E206" i="2"/>
  <c r="E205" i="2"/>
  <c r="E202" i="2"/>
  <c r="E201" i="2"/>
  <c r="E200" i="2"/>
  <c r="E199" i="2"/>
  <c r="E198" i="2"/>
  <c r="E197" i="2"/>
  <c r="E196" i="2"/>
  <c r="E193" i="2"/>
  <c r="E192" i="2"/>
  <c r="E191" i="2"/>
  <c r="E190" i="2"/>
  <c r="E189" i="2"/>
  <c r="E188" i="2"/>
  <c r="E185" i="2"/>
  <c r="E184" i="2"/>
  <c r="E183" i="2"/>
  <c r="E182" i="2"/>
  <c r="E181" i="2"/>
  <c r="E180" i="2"/>
  <c r="E177" i="2"/>
  <c r="E176" i="2"/>
  <c r="E175" i="2"/>
  <c r="E174" i="2"/>
  <c r="E173" i="2"/>
  <c r="E172" i="2"/>
  <c r="E171" i="2"/>
  <c r="E170" i="2"/>
  <c r="E167" i="2"/>
  <c r="E166" i="2"/>
  <c r="E165" i="2"/>
  <c r="E164" i="2"/>
  <c r="E163" i="2"/>
  <c r="E160" i="2"/>
  <c r="E159" i="2"/>
  <c r="E158" i="2"/>
  <c r="E157" i="2"/>
  <c r="E156" i="2"/>
  <c r="E155" i="2"/>
  <c r="E154" i="2"/>
  <c r="E151" i="2"/>
  <c r="E150" i="2"/>
  <c r="E149" i="2"/>
  <c r="E148" i="2"/>
  <c r="E147" i="2"/>
  <c r="E146" i="2"/>
  <c r="E145" i="2"/>
  <c r="E144" i="2"/>
  <c r="E141" i="2"/>
  <c r="E140" i="2"/>
  <c r="E139" i="2"/>
  <c r="E138" i="2"/>
  <c r="E137" i="2"/>
  <c r="E136" i="2"/>
  <c r="E135" i="2"/>
  <c r="E134" i="2"/>
  <c r="E131" i="2"/>
  <c r="E130" i="2"/>
  <c r="E129" i="2"/>
  <c r="E128" i="2"/>
  <c r="E127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5" i="2"/>
  <c r="E104" i="2"/>
  <c r="E103" i="2"/>
  <c r="E102" i="2"/>
  <c r="E101" i="2"/>
  <c r="E100" i="2"/>
  <c r="E99" i="2"/>
  <c r="E98" i="2"/>
  <c r="E97" i="2"/>
  <c r="E96" i="2"/>
  <c r="E95" i="2"/>
  <c r="E94" i="2"/>
  <c r="E91" i="2"/>
  <c r="E90" i="2"/>
  <c r="E89" i="2"/>
  <c r="E88" i="2"/>
  <c r="E87" i="2"/>
  <c r="E86" i="2"/>
  <c r="E85" i="2"/>
  <c r="E84" i="2"/>
  <c r="E83" i="2"/>
  <c r="E82" i="2"/>
  <c r="E81" i="2"/>
  <c r="E80" i="2"/>
  <c r="E77" i="2"/>
  <c r="E76" i="2"/>
  <c r="E75" i="2"/>
  <c r="E74" i="2"/>
  <c r="E71" i="2"/>
  <c r="E70" i="2"/>
  <c r="E69" i="2"/>
  <c r="E68" i="2"/>
  <c r="E65" i="2"/>
  <c r="E64" i="2"/>
  <c r="E63" i="2"/>
  <c r="E62" i="2"/>
  <c r="E61" i="2"/>
  <c r="E58" i="2"/>
  <c r="E57" i="2"/>
  <c r="E56" i="2"/>
  <c r="E55" i="2"/>
  <c r="E52" i="2"/>
  <c r="E51" i="2"/>
  <c r="E50" i="2"/>
  <c r="E49" i="2"/>
  <c r="E46" i="2"/>
  <c r="E45" i="2"/>
  <c r="E44" i="2"/>
  <c r="E43" i="2"/>
  <c r="E40" i="2"/>
  <c r="E37" i="2"/>
  <c r="E34" i="2"/>
  <c r="E31" i="2"/>
  <c r="E28" i="2"/>
  <c r="E25" i="2"/>
  <c r="E22" i="2"/>
  <c r="E19" i="2"/>
  <c r="E16" i="2"/>
  <c r="E13" i="2"/>
  <c r="H280" i="2"/>
  <c r="H281" i="2"/>
  <c r="G280" i="2"/>
  <c r="H275" i="2"/>
  <c r="H276" i="2" s="1"/>
  <c r="G275" i="2"/>
  <c r="H272" i="2"/>
  <c r="H273" i="2"/>
  <c r="G272" i="2"/>
  <c r="H262" i="2"/>
  <c r="H263" i="2" s="1"/>
  <c r="G262" i="2"/>
  <c r="H259" i="2"/>
  <c r="H260" i="2"/>
  <c r="G259" i="2"/>
  <c r="H226" i="2"/>
  <c r="H227" i="2" s="1"/>
  <c r="G226" i="2"/>
  <c r="H218" i="2"/>
  <c r="H219" i="2"/>
  <c r="G218" i="2"/>
  <c r="H142" i="2"/>
  <c r="H143" i="2" s="1"/>
  <c r="G142" i="2"/>
  <c r="H161" i="2"/>
  <c r="H162" i="2"/>
  <c r="G161" i="2"/>
  <c r="H72" i="2"/>
  <c r="H73" i="2" s="1"/>
  <c r="G72" i="2"/>
  <c r="H47" i="2"/>
  <c r="H48" i="2"/>
  <c r="G47" i="2"/>
  <c r="H38" i="2"/>
  <c r="H39" i="2" s="1"/>
  <c r="G38" i="2"/>
  <c r="H35" i="2"/>
  <c r="H36" i="2"/>
  <c r="G35" i="2"/>
  <c r="H32" i="2"/>
  <c r="H33" i="2" s="1"/>
  <c r="G32" i="2"/>
  <c r="C15" i="4"/>
  <c r="D15" i="4"/>
  <c r="A18" i="1" s="1"/>
  <c r="F17" i="3"/>
  <c r="H15" i="3"/>
  <c r="H13" i="3"/>
  <c r="H11" i="3"/>
  <c r="H9" i="3"/>
  <c r="G16" i="3"/>
  <c r="H16" i="3" s="1"/>
  <c r="G15" i="3"/>
  <c r="G14" i="3"/>
  <c r="H14" i="3" s="1"/>
  <c r="G13" i="3"/>
  <c r="G12" i="3"/>
  <c r="H12" i="3" s="1"/>
  <c r="G11" i="3"/>
  <c r="G10" i="3"/>
  <c r="H10" i="3" s="1"/>
  <c r="G9" i="3"/>
  <c r="G8" i="3"/>
  <c r="H8" i="3" s="1"/>
  <c r="F16" i="3"/>
  <c r="F15" i="3"/>
  <c r="F14" i="3"/>
  <c r="F13" i="3"/>
  <c r="F12" i="3"/>
  <c r="F11" i="3"/>
  <c r="F10" i="3"/>
  <c r="F9" i="3"/>
  <c r="F8" i="3"/>
  <c r="F7" i="3"/>
  <c r="G17" i="3"/>
  <c r="H17" i="3"/>
  <c r="G7" i="3"/>
  <c r="H7" i="3"/>
  <c r="G59" i="2"/>
  <c r="G66" i="2"/>
  <c r="G78" i="2"/>
  <c r="G92" i="2"/>
  <c r="G106" i="2"/>
  <c r="G122" i="2"/>
  <c r="G132" i="2"/>
  <c r="G152" i="2"/>
  <c r="G168" i="2"/>
  <c r="G178" i="2"/>
  <c r="G186" i="2"/>
  <c r="G194" i="2"/>
  <c r="G203" i="2"/>
  <c r="G211" i="2"/>
  <c r="G221" i="2"/>
  <c r="G236" i="2"/>
  <c r="G244" i="2"/>
  <c r="H244" i="2"/>
  <c r="H245" i="2"/>
  <c r="G254" i="2"/>
  <c r="G53" i="2"/>
  <c r="G41" i="2"/>
  <c r="B122" i="2"/>
  <c r="H122" i="2"/>
  <c r="H123" i="2" s="1"/>
  <c r="H254" i="2"/>
  <c r="H255" i="2"/>
  <c r="H236" i="2"/>
  <c r="H237" i="2" s="1"/>
  <c r="H221" i="2"/>
  <c r="H222" i="2"/>
  <c r="H211" i="2"/>
  <c r="H212" i="2" s="1"/>
  <c r="H203" i="2"/>
  <c r="H204" i="2"/>
  <c r="H194" i="2"/>
  <c r="H195" i="2" s="1"/>
  <c r="H186" i="2"/>
  <c r="H187" i="2"/>
  <c r="H178" i="2"/>
  <c r="H179" i="2" s="1"/>
  <c r="H168" i="2"/>
  <c r="H169" i="2"/>
  <c r="H152" i="2"/>
  <c r="H153" i="2" s="1"/>
  <c r="H132" i="2"/>
  <c r="H133" i="2"/>
  <c r="H106" i="2"/>
  <c r="H107" i="2" s="1"/>
  <c r="H92" i="2"/>
  <c r="H93" i="2"/>
  <c r="H78" i="2"/>
  <c r="H79" i="2" s="1"/>
  <c r="H66" i="2"/>
  <c r="H67" i="2"/>
  <c r="H59" i="2"/>
  <c r="H60" i="2" s="1"/>
  <c r="H53" i="2"/>
  <c r="H54" i="2"/>
  <c r="H41" i="2"/>
  <c r="H42" i="2" s="1"/>
  <c r="H29" i="2"/>
  <c r="H30" i="2"/>
  <c r="G29" i="2"/>
  <c r="H26" i="2"/>
  <c r="H27" i="2"/>
  <c r="G26" i="2"/>
  <c r="H23" i="2"/>
  <c r="H24" i="2" s="1"/>
  <c r="G23" i="2"/>
  <c r="H20" i="2"/>
  <c r="H21" i="2"/>
  <c r="H290" i="2" s="1"/>
  <c r="G20" i="2"/>
  <c r="H17" i="2"/>
  <c r="H18" i="2"/>
  <c r="G17" i="2"/>
  <c r="H14" i="2"/>
  <c r="H15" i="2"/>
  <c r="G14" i="2"/>
  <c r="G11" i="2"/>
  <c r="H11" i="2"/>
  <c r="H12" i="2"/>
  <c r="G289" i="2"/>
  <c r="H289" i="2"/>
  <c r="H291" i="2"/>
  <c r="A16" i="1"/>
  <c r="H18" i="3" l="1"/>
  <c r="A17" i="1" s="1"/>
  <c r="B20" i="1" s="1"/>
</calcChain>
</file>

<file path=xl/sharedStrings.xml><?xml version="1.0" encoding="utf-8"?>
<sst xmlns="http://schemas.openxmlformats.org/spreadsheetml/2006/main" count="457" uniqueCount="197">
  <si>
    <t>Bijlage bij het "Getuigschrift voor goede uitvoering"</t>
  </si>
  <si>
    <t>Gegevens werk</t>
  </si>
  <si>
    <t>Aannemer:</t>
  </si>
  <si>
    <t>Werk:</t>
  </si>
  <si>
    <t>Besteknummer:</t>
  </si>
  <si>
    <t>Locatie:</t>
  </si>
  <si>
    <t>Uitvoeringsperiode:</t>
  </si>
  <si>
    <t>Totaalbedrag (incl. BTW):</t>
  </si>
  <si>
    <t>Categorie:</t>
  </si>
  <si>
    <t>Klasse:</t>
  </si>
  <si>
    <t>Conclusie en eindbeoordeling</t>
  </si>
  <si>
    <t>Deel 1: beoordeling controleplan</t>
  </si>
  <si>
    <t>Deel 2: beoordeling uitvoeringstermijnen</t>
  </si>
  <si>
    <t>Verantwoordelijke invullen bijlage</t>
  </si>
  <si>
    <t>Ondergetekende verklaart dat de gegevens, resultaten en beoordelingen weergegeven in deze Bijlage correct en waarheidsgetrouw zijn.</t>
  </si>
  <si>
    <t>Datum:</t>
  </si>
  <si>
    <t>Naam:</t>
  </si>
  <si>
    <t>Functie:</t>
  </si>
  <si>
    <t>Handtekening:</t>
  </si>
  <si>
    <t>Deel 1: Beoordeling controleplan (controlefrequentie en resultaten van in situ en a posteriori-proeven)</t>
  </si>
  <si>
    <t>hoeveelheid</t>
  </si>
  <si>
    <t>prijs</t>
  </si>
  <si>
    <t>kenmerk</t>
  </si>
  <si>
    <t>tegenproeven</t>
  </si>
  <si>
    <t>conform</t>
  </si>
  <si>
    <t>niet-conform</t>
  </si>
  <si>
    <t>korting</t>
  </si>
  <si>
    <t>grenswaarde post:</t>
  </si>
  <si>
    <t>%</t>
  </si>
  <si>
    <t>OK/NOK</t>
  </si>
  <si>
    <t>EUR</t>
  </si>
  <si>
    <t>volledig werk</t>
  </si>
  <si>
    <t>dwarsvlakheid</t>
  </si>
  <si>
    <t>code toplaag</t>
  </si>
  <si>
    <t>code 1ste onderlaag</t>
  </si>
  <si>
    <t>code 2de onderlaag</t>
  </si>
  <si>
    <t>onderfundering type I, 20 cm</t>
  </si>
  <si>
    <t>eenheid</t>
  </si>
  <si>
    <t>m²</t>
  </si>
  <si>
    <t>gemiddelde dikte</t>
  </si>
  <si>
    <t>onderfundering type II, 20 cm</t>
  </si>
  <si>
    <t>onderfundering type III, 20 cm</t>
  </si>
  <si>
    <t>fundering niet-continu, 20 cm</t>
  </si>
  <si>
    <t>fundering type IA, 25 cm</t>
  </si>
  <si>
    <t>fundering type IIA, 25 cm</t>
  </si>
  <si>
    <t>fundering type I of II, 25 cm</t>
  </si>
  <si>
    <t>zandcementfundering, 15 cm</t>
  </si>
  <si>
    <t>individuele dikte</t>
  </si>
  <si>
    <t>individuele druksterkte</t>
  </si>
  <si>
    <t>gemiddelde druksterkte</t>
  </si>
  <si>
    <t>schraal beton, 20 cm</t>
  </si>
  <si>
    <t>drainerend schraal beton, 20 cm</t>
  </si>
  <si>
    <t>waterdoorlatendheid</t>
  </si>
  <si>
    <t>walsbeton, 20 cm</t>
  </si>
  <si>
    <t>platenbeton, 62,5 MPa, 20 cm</t>
  </si>
  <si>
    <t>luchtgehalte</t>
  </si>
  <si>
    <t>individuele totale dikte</t>
  </si>
  <si>
    <t>gemiddelde totale dikte</t>
  </si>
  <si>
    <t>individuele wateropslorping</t>
  </si>
  <si>
    <t>gemiddelde wateropslorping</t>
  </si>
  <si>
    <t>afschilfering</t>
  </si>
  <si>
    <t>vlakheid, rei van 3 m</t>
  </si>
  <si>
    <t>langsvlakheid, APL</t>
  </si>
  <si>
    <t>stroefheid</t>
  </si>
  <si>
    <t>textuur</t>
  </si>
  <si>
    <t>DGB, 62,5 MPa, 23 cm</t>
  </si>
  <si>
    <t>individuele dikte deklaag</t>
  </si>
  <si>
    <t>gemiddelde dikte deklaag</t>
  </si>
  <si>
    <t>tweelaags DGB, 62,5 MPa, 23 cm</t>
  </si>
  <si>
    <t>code 3de onderlaag</t>
  </si>
  <si>
    <t>bitumineuze verharding</t>
  </si>
  <si>
    <t>toplaag AB-4C, 4 cm, B4-B5</t>
  </si>
  <si>
    <t>korrelverdeling</t>
  </si>
  <si>
    <t>bindmiddelgehalte</t>
  </si>
  <si>
    <t>individuele tolerantie</t>
  </si>
  <si>
    <t>relatieve dichtheid</t>
  </si>
  <si>
    <t>gemiddeld %HR</t>
  </si>
  <si>
    <t>individueel %HR</t>
  </si>
  <si>
    <t>toplaag SMA-C2, 4 cm, B1-B3</t>
  </si>
  <si>
    <t>toplaag ZOA-B2, 4 cm, B1-B3</t>
  </si>
  <si>
    <t>draineervermogen</t>
  </si>
  <si>
    <t>onderlaag APO-B, 5 cm, B1-B3</t>
  </si>
  <si>
    <t>onderlaag AVS-B, 10 cm, B1-B3</t>
  </si>
  <si>
    <t>kenmerken bitumen</t>
  </si>
  <si>
    <t>tussenlaag ABT, 5 cm, B1-B3</t>
  </si>
  <si>
    <t>profileerlaag APO-B, 4à6 cm, B1-B3</t>
  </si>
  <si>
    <t>toplaag GA-D, 3 cm, B6-B10</t>
  </si>
  <si>
    <t>betonstraatstenen 220/110/100, grijs</t>
  </si>
  <si>
    <t>druksterkte zand-cement</t>
  </si>
  <si>
    <t>betonnen afschermende constructie</t>
  </si>
  <si>
    <t>vlakheid</t>
  </si>
  <si>
    <t>m</t>
  </si>
  <si>
    <t>betonnen kantstrook, II A 1</t>
  </si>
  <si>
    <t>watergreppel in gietasfalt, 3 cm</t>
  </si>
  <si>
    <t># posten NOK:</t>
  </si>
  <si>
    <t>beoordeling:</t>
  </si>
  <si>
    <t>omschrijving post</t>
  </si>
  <si>
    <t>code genormaliseerde post</t>
  </si>
  <si>
    <t>grenswaarden totaal:</t>
  </si>
  <si>
    <t>uitvoeringstermijn</t>
  </si>
  <si>
    <t>overschrijding</t>
  </si>
  <si>
    <t>dagen</t>
  </si>
  <si>
    <t>grenswaarde:</t>
  </si>
  <si>
    <t>fasen met bindende deeltermijnen</t>
  </si>
  <si>
    <t>totaal</t>
  </si>
  <si>
    <t>totaal (einde der werken)</t>
  </si>
  <si>
    <t>(1) inclusief toegestane termijnsverlenging</t>
  </si>
  <si>
    <t>Deel 2: Beoordeling uitvoeringstermijnen</t>
  </si>
  <si>
    <t>onderwerp</t>
  </si>
  <si>
    <t>nummers PV's</t>
  </si>
  <si>
    <t>aantal</t>
  </si>
  <si>
    <t>Deel 3: Beoordeling processen-verbaal van vaststelling van in gebreke blijven (niet geseponeerd)</t>
  </si>
  <si>
    <t>Deel 3: beoordeling processen-verbaal van vaststelling van in gebreke blijven</t>
  </si>
  <si>
    <t>Poging tot bedrog</t>
  </si>
  <si>
    <t>Weigeren van schriftelijke bevelen</t>
  </si>
  <si>
    <t>PV's betreffende a priori keuring</t>
  </si>
  <si>
    <t>PV's ingevolge minder hinder (enkel betreffende zaken die in het bestek staan)</t>
  </si>
  <si>
    <t>PV's betreffende de veiligheid</t>
  </si>
  <si>
    <t>PV's betreffende waterhuishouding</t>
  </si>
  <si>
    <t>PV's betreffende sociale wetgeving</t>
  </si>
  <si>
    <t>PV's voor schade aan derden/installaties</t>
  </si>
  <si>
    <t>PV's betreffende milieuwetgeving</t>
  </si>
  <si>
    <t>Gegevens en conclusie</t>
  </si>
  <si>
    <t>De velden onder "Gegevens werk" en "Verantwoordelijke invullen bijlage" moeten ingevuld worden.</t>
  </si>
  <si>
    <t>De velden onder "Conclusie en eindbeoordeling" worden automatisch ingevuld op basis van Deel 1, 2 en 3.</t>
  </si>
  <si>
    <t>Deel 1</t>
  </si>
  <si>
    <t>Beoordeling controleplan</t>
  </si>
  <si>
    <t>Deel 2</t>
  </si>
  <si>
    <t>Beoordeling uitvoeringstermijnen</t>
  </si>
  <si>
    <t>Deel 3</t>
  </si>
  <si>
    <t>Beoordeling processen-verbaal van vaststelling van in gebreke blijven</t>
  </si>
  <si>
    <t>Voor elk soort materiaal (bv. fundering type IA) moeten twee blokken gegevens ingevuld worden</t>
  </si>
  <si>
    <t>blauwe achtergrond</t>
  </si>
  <si>
    <t>de omschrijving van de gebruikte post</t>
  </si>
  <si>
    <t>de code van de genormaliseerde post</t>
  </si>
  <si>
    <t>de inschrijvingsprijs</t>
  </si>
  <si>
    <t>de hoeveelheden</t>
  </si>
  <si>
    <t>witte achtergrond</t>
  </si>
  <si>
    <t>hier staan alle kenmerken waarvoor tevens refactieformules bestaan</t>
  </si>
  <si>
    <t>per kenmerk kunnen de volgende gegevens ingevuld worden</t>
  </si>
  <si>
    <t>fundering type IB, 25 cm</t>
  </si>
  <si>
    <t>fundering type IIB, 25 cm</t>
  </si>
  <si>
    <t>fundering teerhoudend AGC, 25 cm</t>
  </si>
  <si>
    <t>fundering door recycling in situ</t>
  </si>
  <si>
    <t>schraal asfalt, 10 cm</t>
  </si>
  <si>
    <t>toplaag SMA-D2, 3 cm, B1-B3</t>
  </si>
  <si>
    <t>toplaag AB-4C, 4 cm, B6-B10</t>
  </si>
  <si>
    <t>kasseien 12 x 12 cm</t>
  </si>
  <si>
    <t>betonnen trottoirband, I B</t>
  </si>
  <si>
    <t>individuele hoogte</t>
  </si>
  <si>
    <t>gemiddelde hoogte</t>
  </si>
  <si>
    <t>zandcement</t>
  </si>
  <si>
    <t>m³</t>
  </si>
  <si>
    <t>werkelijk</t>
  </si>
  <si>
    <t>langse resultaatsmarkering</t>
  </si>
  <si>
    <t>zichtbaarheid dag</t>
  </si>
  <si>
    <t>zichtbaarheid nacht</t>
  </si>
  <si>
    <t>zichtbaarheid nacht, nat</t>
  </si>
  <si>
    <t>zichtbaarheid nacht, regen</t>
  </si>
  <si>
    <t>bitumineuze overlagingen</t>
  </si>
  <si>
    <t>1204.uvxyz</t>
  </si>
  <si>
    <t>zie bitumineuze verhardingen (6-2)</t>
  </si>
  <si>
    <t>kenmerken van Hoofdstuk 6 aan te passen in functie van de onderhoudscategorie</t>
  </si>
  <si>
    <t>bestrijking, EBEB 4/6,3</t>
  </si>
  <si>
    <t>visuele beoordeling</t>
  </si>
  <si>
    <t>slem, 0/10</t>
  </si>
  <si>
    <t>residuaal bindmiddelgehalte</t>
  </si>
  <si>
    <t>overlaging SME-D2</t>
  </si>
  <si>
    <t>Eindbeoordeling:</t>
  </si>
  <si>
    <t>beoordeling</t>
  </si>
  <si>
    <t>Door de vier werkbladen te selecteren (bv. met Ctrl+muisklik) kunnen ze afgedrukt worden met doorlopende paginanummering.</t>
  </si>
  <si>
    <t>proeven</t>
  </si>
  <si>
    <t>aantal resultaten</t>
  </si>
  <si>
    <t>aantal keuringen</t>
  </si>
  <si>
    <t>- aantal conforme en niet-conforme resultaten, rekening houdend met de resultaten van de tegenproeven</t>
  </si>
  <si>
    <t>- het aantal uitgevoerde tegenproeven</t>
  </si>
  <si>
    <t>- de eventuele specifieke korting wegens minderwaarde (refactie)</t>
  </si>
  <si>
    <t xml:space="preserve">- het aantal uitgevoerde proeven (kernen, hm's, ...) wordt berekend als de som van het aantal conforme en </t>
  </si>
  <si>
    <t xml:space="preserve">  niet-conforme resultaten</t>
  </si>
  <si>
    <r>
      <t xml:space="preserve">De velden </t>
    </r>
    <r>
      <rPr>
        <b/>
        <sz val="11"/>
        <color indexed="8"/>
        <rFont val="Calibri"/>
        <family val="2"/>
        <scheme val="minor"/>
      </rPr>
      <t>in vet</t>
    </r>
    <r>
      <rPr>
        <sz val="11"/>
        <color theme="1"/>
        <rFont val="Calibri"/>
        <family val="2"/>
        <scheme val="minor"/>
      </rPr>
      <t xml:space="preserve"> berekenen automatisch de totalen, percentages en de beoordeling overeenkomstig de dienstorder.</t>
    </r>
  </si>
  <si>
    <r>
      <t xml:space="preserve">voorzien </t>
    </r>
    <r>
      <rPr>
        <vertAlign val="superscript"/>
        <sz val="11"/>
        <color indexed="8"/>
        <rFont val="Calibri"/>
        <family val="2"/>
        <scheme val="minor"/>
      </rPr>
      <t>(1)</t>
    </r>
  </si>
  <si>
    <t>Dit excel-formulier is de bijlage bij de instructie I-ALG-MA10-03 en bestaat uit vier delen op vier afzonderlijke werkbladen:</t>
  </si>
  <si>
    <t>in welke mate…</t>
  </si>
  <si>
    <t>slecht</t>
  </si>
  <si>
    <t>onvoldoende</t>
  </si>
  <si>
    <t>voldoende</t>
  </si>
  <si>
    <t>goed</t>
  </si>
  <si>
    <t>zeer goed</t>
  </si>
  <si>
    <t>nvt</t>
  </si>
  <si>
    <t>… werden gevraagde documenten volledig en duidelijk opgesteld door de aannemer (bv. prijsvoorstel OP-posten, …)</t>
  </si>
  <si>
    <t>… reageert de aannemer tijdig op vragen van het bestuur (bv. vergaderverzoeken, prijsvoorstel OP-posten, vraag naar technische fiches,… )</t>
  </si>
  <si>
    <t>… was de contactpersoon van de aannemer goed bereikbaar / aanwezig op de werf</t>
  </si>
  <si>
    <t>opmerkingen (verplicht in te vullen bij slecht en onvoldoende)</t>
  </si>
  <si>
    <t>hoe beoordeelt u de algemene samenwerking met de aannemer (bv. vriendelijkheid arbeiders, omgaan met aangelanden, doorgeven van planning, dagrapporten, … )</t>
  </si>
  <si>
    <t>Scores</t>
  </si>
  <si>
    <t>…werden de as-builtplannen volledig en tijdig overgemaakt aan het Agentschap Wegen en Verkeer?</t>
  </si>
  <si>
    <t>Beoordelingsformulier voor getuigschrift goede uitvoering investeringen territoriale wegenafdelingen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</si>
</sst>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.00000"/>
    <numFmt numFmtId="165" formatCode="0.0%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56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quotePrefix="1" applyFont="1"/>
    <xf numFmtId="0" fontId="4" fillId="0" borderId="3" xfId="0" applyFont="1" applyBorder="1"/>
    <xf numFmtId="0" fontId="6" fillId="0" borderId="3" xfId="0" applyFont="1" applyBorder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7" fillId="0" borderId="0" xfId="0" applyFont="1"/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left"/>
    </xf>
    <xf numFmtId="0" fontId="6" fillId="3" borderId="11" xfId="0" applyFont="1" applyFill="1" applyBorder="1"/>
    <xf numFmtId="0" fontId="6" fillId="3" borderId="13" xfId="0" applyFont="1" applyFill="1" applyBorder="1" applyAlignment="1">
      <alignment horizontal="right"/>
    </xf>
    <xf numFmtId="0" fontId="6" fillId="3" borderId="13" xfId="0" applyFont="1" applyFill="1" applyBorder="1"/>
    <xf numFmtId="0" fontId="6" fillId="3" borderId="14" xfId="0" applyFont="1" applyFill="1" applyBorder="1" applyAlignment="1"/>
    <xf numFmtId="0" fontId="6" fillId="3" borderId="15" xfId="0" applyFont="1" applyFill="1" applyBorder="1"/>
    <xf numFmtId="0" fontId="6" fillId="3" borderId="3" xfId="0" applyFont="1" applyFill="1" applyBorder="1" applyAlignment="1">
      <alignment horizontal="right"/>
    </xf>
    <xf numFmtId="0" fontId="6" fillId="3" borderId="3" xfId="0" applyFont="1" applyFill="1" applyBorder="1"/>
    <xf numFmtId="0" fontId="6" fillId="3" borderId="12" xfId="0" applyFont="1" applyFill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2" borderId="11" xfId="0" applyFont="1" applyFill="1" applyBorder="1"/>
    <xf numFmtId="2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/>
    <xf numFmtId="2" fontId="4" fillId="2" borderId="0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164" fontId="6" fillId="2" borderId="15" xfId="0" applyNumberFormat="1" applyFont="1" applyFill="1" applyBorder="1" applyAlignment="1">
      <alignment horizontal="left"/>
    </xf>
    <xf numFmtId="1" fontId="6" fillId="2" borderId="3" xfId="0" applyNumberFormat="1" applyFont="1" applyFill="1" applyBorder="1" applyAlignment="1" applyProtection="1">
      <protection locked="0"/>
    </xf>
    <xf numFmtId="0" fontId="6" fillId="2" borderId="3" xfId="0" applyFont="1" applyFill="1" applyBorder="1"/>
    <xf numFmtId="0" fontId="4" fillId="2" borderId="3" xfId="0" applyFont="1" applyFill="1" applyBorder="1"/>
    <xf numFmtId="0" fontId="4" fillId="2" borderId="12" xfId="0" applyFont="1" applyFill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2" fontId="6" fillId="0" borderId="4" xfId="0" applyNumberFormat="1" applyFont="1" applyBorder="1" applyProtection="1">
      <protection locked="0"/>
    </xf>
    <xf numFmtId="0" fontId="6" fillId="0" borderId="21" xfId="0" applyFont="1" applyBorder="1"/>
    <xf numFmtId="0" fontId="6" fillId="2" borderId="22" xfId="0" applyFont="1" applyFill="1" applyBorder="1"/>
    <xf numFmtId="0" fontId="6" fillId="0" borderId="23" xfId="0" applyFont="1" applyBorder="1"/>
    <xf numFmtId="0" fontId="6" fillId="2" borderId="0" xfId="0" applyFont="1" applyFill="1" applyBorder="1" applyProtection="1"/>
    <xf numFmtId="0" fontId="6" fillId="0" borderId="20" xfId="0" applyFont="1" applyBorder="1"/>
    <xf numFmtId="0" fontId="6" fillId="0" borderId="18" xfId="0" applyFont="1" applyBorder="1" applyAlignment="1"/>
    <xf numFmtId="0" fontId="6" fillId="0" borderId="18" xfId="0" applyFont="1" applyBorder="1" applyAlignment="1" applyProtection="1">
      <alignment horizontal="center"/>
      <protection locked="0"/>
    </xf>
    <xf numFmtId="2" fontId="6" fillId="2" borderId="17" xfId="0" applyNumberFormat="1" applyFont="1" applyFill="1" applyBorder="1" applyAlignment="1" applyProtection="1">
      <protection locked="0"/>
    </xf>
    <xf numFmtId="0" fontId="6" fillId="2" borderId="17" xfId="0" applyFont="1" applyFill="1" applyBorder="1"/>
    <xf numFmtId="165" fontId="4" fillId="2" borderId="24" xfId="0" applyNumberFormat="1" applyFont="1" applyFill="1" applyBorder="1" applyAlignment="1">
      <alignment horizontal="left"/>
    </xf>
    <xf numFmtId="2" fontId="6" fillId="0" borderId="18" xfId="0" applyNumberFormat="1" applyFont="1" applyBorder="1" applyProtection="1">
      <protection locked="0"/>
    </xf>
    <xf numFmtId="0" fontId="5" fillId="2" borderId="22" xfId="0" applyFont="1" applyFill="1" applyBorder="1"/>
    <xf numFmtId="2" fontId="4" fillId="2" borderId="17" xfId="0" applyNumberFormat="1" applyFont="1" applyFill="1" applyBorder="1" applyAlignment="1"/>
    <xf numFmtId="0" fontId="4" fillId="2" borderId="17" xfId="0" applyFont="1" applyFill="1" applyBorder="1"/>
    <xf numFmtId="2" fontId="4" fillId="2" borderId="17" xfId="0" applyNumberFormat="1" applyFont="1" applyFill="1" applyBorder="1"/>
    <xf numFmtId="0" fontId="6" fillId="2" borderId="9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20" xfId="0" applyFont="1" applyFill="1" applyBorder="1" applyAlignment="1">
      <alignment horizontal="right"/>
    </xf>
    <xf numFmtId="0" fontId="6" fillId="2" borderId="20" xfId="0" applyFont="1" applyFill="1" applyBorder="1"/>
    <xf numFmtId="2" fontId="6" fillId="2" borderId="3" xfId="0" applyNumberFormat="1" applyFont="1" applyFill="1" applyBorder="1" applyAlignment="1" applyProtection="1">
      <protection locked="0"/>
    </xf>
    <xf numFmtId="0" fontId="6" fillId="2" borderId="12" xfId="0" applyFont="1" applyFill="1" applyBorder="1"/>
    <xf numFmtId="0" fontId="6" fillId="0" borderId="5" xfId="0" applyFont="1" applyBorder="1" applyAlignment="1"/>
    <xf numFmtId="0" fontId="6" fillId="0" borderId="5" xfId="0" applyFont="1" applyBorder="1" applyAlignment="1" applyProtection="1">
      <alignment horizontal="center"/>
      <protection locked="0"/>
    </xf>
    <xf numFmtId="2" fontId="6" fillId="0" borderId="5" xfId="0" applyNumberFormat="1" applyFont="1" applyBorder="1" applyProtection="1">
      <protection locked="0"/>
    </xf>
    <xf numFmtId="2" fontId="4" fillId="2" borderId="0" xfId="0" applyNumberFormat="1" applyFont="1" applyFill="1" applyBorder="1" applyProtection="1"/>
    <xf numFmtId="0" fontId="4" fillId="2" borderId="3" xfId="0" applyFont="1" applyFill="1" applyBorder="1" applyProtection="1"/>
    <xf numFmtId="2" fontId="6" fillId="2" borderId="17" xfId="0" applyNumberFormat="1" applyFont="1" applyFill="1" applyBorder="1" applyAlignment="1"/>
    <xf numFmtId="1" fontId="6" fillId="2" borderId="3" xfId="0" applyNumberFormat="1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2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0" fontId="6" fillId="0" borderId="0" xfId="0" applyFont="1" applyBorder="1"/>
    <xf numFmtId="0" fontId="6" fillId="0" borderId="19" xfId="0" applyFont="1" applyBorder="1"/>
    <xf numFmtId="2" fontId="6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/>
    <xf numFmtId="165" fontId="4" fillId="3" borderId="14" xfId="0" applyNumberFormat="1" applyFont="1" applyFill="1" applyBorder="1" applyAlignment="1">
      <alignment horizontal="left"/>
    </xf>
    <xf numFmtId="0" fontId="6" fillId="3" borderId="9" xfId="0" applyFont="1" applyFill="1" applyBorder="1"/>
    <xf numFmtId="2" fontId="6" fillId="3" borderId="0" xfId="0" applyNumberFormat="1" applyFont="1" applyFill="1" applyBorder="1" applyAlignment="1"/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right"/>
    </xf>
    <xf numFmtId="1" fontId="4" fillId="3" borderId="20" xfId="0" applyNumberFormat="1" applyFont="1" applyFill="1" applyBorder="1" applyAlignment="1">
      <alignment horizontal="left"/>
    </xf>
    <xf numFmtId="164" fontId="6" fillId="3" borderId="6" xfId="0" applyNumberFormat="1" applyFont="1" applyFill="1" applyBorder="1" applyAlignment="1">
      <alignment horizontal="left"/>
    </xf>
    <xf numFmtId="0" fontId="6" fillId="3" borderId="16" xfId="0" applyFont="1" applyFill="1" applyBorder="1"/>
    <xf numFmtId="0" fontId="6" fillId="3" borderId="16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right"/>
    </xf>
    <xf numFmtId="0" fontId="6" fillId="3" borderId="14" xfId="0" applyFont="1" applyFill="1" applyBorder="1"/>
    <xf numFmtId="0" fontId="6" fillId="3" borderId="7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19" xfId="0" applyFont="1" applyFill="1" applyBorder="1" applyAlignment="1">
      <alignment horizontal="center"/>
    </xf>
    <xf numFmtId="0" fontId="6" fillId="0" borderId="28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6" fillId="0" borderId="30" xfId="0" applyFont="1" applyBorder="1"/>
    <xf numFmtId="0" fontId="4" fillId="0" borderId="5" xfId="0" applyFont="1" applyBorder="1"/>
    <xf numFmtId="165" fontId="4" fillId="0" borderId="5" xfId="0" applyNumberFormat="1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6" fillId="0" borderId="2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27" xfId="0" applyFont="1" applyBorder="1"/>
    <xf numFmtId="0" fontId="4" fillId="0" borderId="4" xfId="0" applyFont="1" applyBorder="1"/>
    <xf numFmtId="165" fontId="4" fillId="0" borderId="4" xfId="0" applyNumberFormat="1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6" fillId="0" borderId="3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33" xfId="0" applyFont="1" applyBorder="1"/>
    <xf numFmtId="0" fontId="4" fillId="0" borderId="18" xfId="0" applyFont="1" applyBorder="1"/>
    <xf numFmtId="165" fontId="4" fillId="0" borderId="18" xfId="0" applyNumberFormat="1" applyFont="1" applyFill="1" applyBorder="1" applyAlignment="1">
      <alignment horizontal="left"/>
    </xf>
    <xf numFmtId="0" fontId="4" fillId="0" borderId="34" xfId="0" applyFont="1" applyFill="1" applyBorder="1" applyAlignment="1">
      <alignment horizontal="center"/>
    </xf>
    <xf numFmtId="0" fontId="6" fillId="2" borderId="35" xfId="0" applyFont="1" applyFill="1" applyBorder="1"/>
    <xf numFmtId="0" fontId="6" fillId="2" borderId="37" xfId="0" applyFont="1" applyFill="1" applyBorder="1" applyProtection="1">
      <protection locked="0"/>
    </xf>
    <xf numFmtId="0" fontId="6" fillId="2" borderId="38" xfId="0" applyFont="1" applyFill="1" applyBorder="1"/>
    <xf numFmtId="0" fontId="4" fillId="2" borderId="37" xfId="0" applyFont="1" applyFill="1" applyBorder="1"/>
    <xf numFmtId="165" fontId="4" fillId="2" borderId="38" xfId="0" applyNumberFormat="1" applyFont="1" applyFill="1" applyBorder="1" applyAlignment="1">
      <alignment horizontal="left"/>
    </xf>
    <xf numFmtId="0" fontId="4" fillId="2" borderId="36" xfId="0" applyFont="1" applyFill="1" applyBorder="1" applyAlignment="1">
      <alignment horizontal="center"/>
    </xf>
    <xf numFmtId="0" fontId="6" fillId="3" borderId="6" xfId="0" applyFont="1" applyFill="1" applyBorder="1"/>
    <xf numFmtId="1" fontId="6" fillId="0" borderId="0" xfId="0" applyNumberFormat="1" applyFont="1" applyAlignment="1" applyProtection="1">
      <alignment horizontal="left"/>
      <protection locked="0"/>
    </xf>
    <xf numFmtId="0" fontId="6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</xf>
    <xf numFmtId="0" fontId="6" fillId="0" borderId="25" xfId="0" applyFont="1" applyBorder="1"/>
    <xf numFmtId="0" fontId="6" fillId="0" borderId="26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</xf>
    <xf numFmtId="0" fontId="6" fillId="3" borderId="39" xfId="0" applyFont="1" applyFill="1" applyBorder="1"/>
    <xf numFmtId="0" fontId="6" fillId="3" borderId="40" xfId="0" applyFont="1" applyFill="1" applyBorder="1" applyAlignment="1">
      <alignment horizontal="right"/>
    </xf>
    <xf numFmtId="0" fontId="4" fillId="3" borderId="4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2" fillId="0" borderId="0" xfId="0" applyFont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Alignment="1">
      <alignment wrapText="1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11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4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0</xdr:rowOff>
    </xdr:from>
    <xdr:to>
      <xdr:col>4</xdr:col>
      <xdr:colOff>0</xdr:colOff>
      <xdr:row>6</xdr:row>
      <xdr:rowOff>76200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0" y="0"/>
          <a:ext cx="18002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tabSelected="1" view="pageLayout" zoomScaleNormal="100" workbookViewId="0">
      <selection activeCell="A30" sqref="A30:A31"/>
    </sheetView>
  </sheetViews>
  <sheetFormatPr defaultRowHeight="15" x14ac:dyDescent="0.25"/>
  <cols>
    <col min="1" max="1" width="26.140625" style="1" customWidth="1"/>
    <col min="2" max="2" width="20.7109375" style="1" customWidth="1"/>
    <col min="3" max="3" width="72.140625" style="1" customWidth="1"/>
    <col min="4" max="16384" width="9.140625" style="1"/>
  </cols>
  <sheetData>
    <row r="1" spans="1:3" x14ac:dyDescent="0.25">
      <c r="A1" s="2" t="s">
        <v>196</v>
      </c>
    </row>
    <row r="3" spans="1:3" x14ac:dyDescent="0.25">
      <c r="A3" s="138" t="s">
        <v>181</v>
      </c>
    </row>
    <row r="5" spans="1:3" x14ac:dyDescent="0.25">
      <c r="A5" s="2" t="s">
        <v>122</v>
      </c>
      <c r="B5" s="1" t="s">
        <v>123</v>
      </c>
    </row>
    <row r="6" spans="1:3" x14ac:dyDescent="0.25">
      <c r="B6" s="1" t="s">
        <v>124</v>
      </c>
    </row>
    <row r="8" spans="1:3" x14ac:dyDescent="0.25">
      <c r="A8" s="2" t="s">
        <v>125</v>
      </c>
      <c r="B8" s="3" t="s">
        <v>126</v>
      </c>
    </row>
    <row r="9" spans="1:3" x14ac:dyDescent="0.25">
      <c r="B9" s="1" t="s">
        <v>131</v>
      </c>
    </row>
    <row r="10" spans="1:3" x14ac:dyDescent="0.25">
      <c r="B10" s="1" t="s">
        <v>132</v>
      </c>
      <c r="C10" s="1" t="s">
        <v>133</v>
      </c>
    </row>
    <row r="11" spans="1:3" x14ac:dyDescent="0.25">
      <c r="C11" s="1" t="s">
        <v>134</v>
      </c>
    </row>
    <row r="12" spans="1:3" x14ac:dyDescent="0.25">
      <c r="C12" s="1" t="s">
        <v>135</v>
      </c>
    </row>
    <row r="13" spans="1:3" x14ac:dyDescent="0.25">
      <c r="C13" s="1" t="s">
        <v>136</v>
      </c>
    </row>
    <row r="14" spans="1:3" x14ac:dyDescent="0.25">
      <c r="B14" s="1" t="s">
        <v>137</v>
      </c>
      <c r="C14" s="1" t="s">
        <v>138</v>
      </c>
    </row>
    <row r="15" spans="1:3" x14ac:dyDescent="0.25">
      <c r="C15" s="1" t="s">
        <v>139</v>
      </c>
    </row>
    <row r="16" spans="1:3" x14ac:dyDescent="0.25">
      <c r="C16" s="4" t="s">
        <v>174</v>
      </c>
    </row>
    <row r="17" spans="1:3" x14ac:dyDescent="0.25">
      <c r="C17" s="4" t="s">
        <v>177</v>
      </c>
    </row>
    <row r="18" spans="1:3" x14ac:dyDescent="0.25">
      <c r="C18" s="4" t="s">
        <v>178</v>
      </c>
    </row>
    <row r="19" spans="1:3" x14ac:dyDescent="0.25">
      <c r="C19" s="4" t="s">
        <v>175</v>
      </c>
    </row>
    <row r="20" spans="1:3" x14ac:dyDescent="0.25">
      <c r="C20" s="4" t="s">
        <v>176</v>
      </c>
    </row>
    <row r="21" spans="1:3" x14ac:dyDescent="0.25">
      <c r="B21" s="1" t="s">
        <v>179</v>
      </c>
    </row>
    <row r="23" spans="1:3" x14ac:dyDescent="0.25">
      <c r="A23" s="2" t="s">
        <v>127</v>
      </c>
      <c r="B23" s="3" t="s">
        <v>128</v>
      </c>
    </row>
    <row r="25" spans="1:3" x14ac:dyDescent="0.25">
      <c r="A25" s="2" t="s">
        <v>129</v>
      </c>
      <c r="B25" s="3" t="s">
        <v>130</v>
      </c>
    </row>
    <row r="27" spans="1:3" x14ac:dyDescent="0.25">
      <c r="A27" s="1" t="s">
        <v>170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&amp;L&amp;11F-ALG-MA10-04 versie 4 geldig vanaf 23-06-2016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31"/>
  <sheetViews>
    <sheetView showGridLines="0" view="pageLayout" zoomScaleNormal="100" workbookViewId="0"/>
  </sheetViews>
  <sheetFormatPr defaultColWidth="9.140625" defaultRowHeight="15" x14ac:dyDescent="0.25"/>
  <cols>
    <col min="1" max="1" width="25.7109375" style="7" customWidth="1"/>
    <col min="2" max="2" width="75.7109375" style="7" customWidth="1"/>
    <col min="3" max="3" width="16.28515625" style="7" customWidth="1"/>
    <col min="4" max="4" width="33.5703125" style="7" customWidth="1"/>
    <col min="5" max="16384" width="9.140625" style="7"/>
  </cols>
  <sheetData>
    <row r="1" spans="1:3" x14ac:dyDescent="0.25">
      <c r="A1" s="5" t="s">
        <v>0</v>
      </c>
      <c r="B1" s="6"/>
      <c r="C1" s="6"/>
    </row>
    <row r="2" spans="1:3" x14ac:dyDescent="0.25">
      <c r="A2" s="2" t="s">
        <v>1</v>
      </c>
    </row>
    <row r="4" spans="1:3" x14ac:dyDescent="0.25">
      <c r="A4" s="7" t="s">
        <v>2</v>
      </c>
      <c r="B4" s="8"/>
    </row>
    <row r="5" spans="1:3" x14ac:dyDescent="0.25">
      <c r="A5" s="7" t="s">
        <v>3</v>
      </c>
      <c r="B5" s="9"/>
    </row>
    <row r="6" spans="1:3" x14ac:dyDescent="0.25">
      <c r="A6" s="7" t="s">
        <v>4</v>
      </c>
      <c r="B6" s="9"/>
    </row>
    <row r="7" spans="1:3" x14ac:dyDescent="0.25">
      <c r="A7" s="7" t="s">
        <v>5</v>
      </c>
      <c r="B7" s="9"/>
    </row>
    <row r="8" spans="1:3" x14ac:dyDescent="0.25">
      <c r="A8" s="7" t="s">
        <v>6</v>
      </c>
      <c r="B8" s="9"/>
    </row>
    <row r="9" spans="1:3" x14ac:dyDescent="0.25">
      <c r="A9" s="7" t="s">
        <v>7</v>
      </c>
      <c r="B9" s="9"/>
    </row>
    <row r="11" spans="1:3" x14ac:dyDescent="0.25">
      <c r="A11" s="7" t="s">
        <v>8</v>
      </c>
      <c r="B11" s="8"/>
    </row>
    <row r="12" spans="1:3" x14ac:dyDescent="0.25">
      <c r="A12" s="7" t="s">
        <v>9</v>
      </c>
      <c r="B12" s="10"/>
    </row>
    <row r="14" spans="1:3" x14ac:dyDescent="0.25">
      <c r="A14" s="2" t="s">
        <v>10</v>
      </c>
    </row>
    <row r="16" spans="1:3" x14ac:dyDescent="0.25">
      <c r="A16" s="11" t="str">
        <f>'Deel 1'!H291</f>
        <v>OK</v>
      </c>
      <c r="B16" s="7" t="s">
        <v>11</v>
      </c>
    </row>
    <row r="17" spans="1:2" x14ac:dyDescent="0.25">
      <c r="A17" s="11" t="str">
        <f>'Deel 2'!H18</f>
        <v>OK</v>
      </c>
      <c r="B17" s="7" t="s">
        <v>12</v>
      </c>
    </row>
    <row r="18" spans="1:2" x14ac:dyDescent="0.25">
      <c r="A18" s="11" t="str">
        <f>'Deel 3'!D15</f>
        <v>OK</v>
      </c>
      <c r="B18" s="7" t="s">
        <v>112</v>
      </c>
    </row>
    <row r="20" spans="1:2" x14ac:dyDescent="0.25">
      <c r="A20" s="12" t="s">
        <v>168</v>
      </c>
      <c r="B20" s="2" t="str">
        <f>"Het getuigschrift voor goede uitvoering kan "&amp;IF(AND(A16="OK",A17="OK",A18="OK"),"","NIET ")&amp;"worden afgeleverd."</f>
        <v>Het getuigschrift voor goede uitvoering kan worden afgeleverd.</v>
      </c>
    </row>
    <row r="22" spans="1:2" x14ac:dyDescent="0.25">
      <c r="A22" s="2" t="s">
        <v>13</v>
      </c>
    </row>
    <row r="23" spans="1:2" x14ac:dyDescent="0.25">
      <c r="A23" s="7" t="s">
        <v>14</v>
      </c>
    </row>
    <row r="25" spans="1:2" x14ac:dyDescent="0.25">
      <c r="A25" s="7" t="s">
        <v>15</v>
      </c>
      <c r="B25" s="8"/>
    </row>
    <row r="26" spans="1:2" x14ac:dyDescent="0.25">
      <c r="B26" s="13"/>
    </row>
    <row r="27" spans="1:2" x14ac:dyDescent="0.25">
      <c r="A27" s="7" t="s">
        <v>16</v>
      </c>
      <c r="B27" s="8"/>
    </row>
    <row r="28" spans="1:2" x14ac:dyDescent="0.25">
      <c r="B28" s="13"/>
    </row>
    <row r="29" spans="1:2" x14ac:dyDescent="0.25">
      <c r="A29" s="7" t="s">
        <v>17</v>
      </c>
      <c r="B29" s="8"/>
    </row>
    <row r="31" spans="1:2" x14ac:dyDescent="0.25">
      <c r="A31" s="7" t="s">
        <v>18</v>
      </c>
      <c r="B31" s="14"/>
    </row>
  </sheetData>
  <phoneticPr fontId="0" type="noConversion"/>
  <pageMargins left="0.39370078740157483" right="0.39370078740157483" top="0.78740157480314965" bottom="0.78740157480314965" header="0.31496062992125984" footer="0.31496062992125984"/>
  <pageSetup paperSize="9" scale="96" orientation="landscape" r:id="rId1"/>
  <headerFooter>
    <oddFooter>&amp;L&amp;11F-ALG-MA10-04 versie 4 geldig vanaf 23-06-2016&amp;C&amp;P/&amp;N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91"/>
  <sheetViews>
    <sheetView showGridLines="0" zoomScaleNormal="100" workbookViewId="0">
      <pane ySplit="10" topLeftCell="A11" activePane="bottomLeft" state="frozen"/>
      <selection pane="bottomLeft" activeCell="A4" sqref="A4"/>
    </sheetView>
  </sheetViews>
  <sheetFormatPr defaultColWidth="9.140625" defaultRowHeight="15" x14ac:dyDescent="0.25"/>
  <cols>
    <col min="1" max="1" width="45.7109375" style="7" customWidth="1"/>
    <col min="2" max="2" width="30.7109375" style="7" customWidth="1"/>
    <col min="3" max="6" width="14.7109375" style="7" customWidth="1"/>
    <col min="7" max="7" width="9.7109375" style="7" customWidth="1"/>
    <col min="8" max="8" width="8.7109375" style="7" customWidth="1"/>
    <col min="9" max="16384" width="9.140625" style="7"/>
  </cols>
  <sheetData>
    <row r="1" spans="1:8" x14ac:dyDescent="0.25">
      <c r="A1" s="5" t="s">
        <v>19</v>
      </c>
      <c r="B1" s="6"/>
      <c r="C1" s="6"/>
      <c r="D1" s="6"/>
      <c r="E1" s="6"/>
      <c r="F1" s="6"/>
      <c r="G1" s="6"/>
      <c r="H1" s="6"/>
    </row>
    <row r="3" spans="1:8" x14ac:dyDescent="0.25">
      <c r="G3" s="15" t="s">
        <v>98</v>
      </c>
      <c r="H3" s="16">
        <v>0.01</v>
      </c>
    </row>
    <row r="4" spans="1:8" x14ac:dyDescent="0.25">
      <c r="G4" s="15"/>
      <c r="H4" s="16">
        <v>0.05</v>
      </c>
    </row>
    <row r="5" spans="1:8" x14ac:dyDescent="0.25">
      <c r="G5" s="15" t="s">
        <v>27</v>
      </c>
      <c r="H5" s="16">
        <v>0.15</v>
      </c>
    </row>
    <row r="6" spans="1:8" ht="15.75" thickBot="1" x14ac:dyDescent="0.3"/>
    <row r="7" spans="1:8" x14ac:dyDescent="0.25">
      <c r="A7" s="17" t="s">
        <v>96</v>
      </c>
      <c r="B7" s="18" t="s">
        <v>21</v>
      </c>
      <c r="C7" s="19" t="s">
        <v>30</v>
      </c>
      <c r="D7" s="19"/>
      <c r="E7" s="19"/>
      <c r="F7" s="19"/>
      <c r="G7" s="18" t="s">
        <v>26</v>
      </c>
      <c r="H7" s="20" t="s">
        <v>28</v>
      </c>
    </row>
    <row r="8" spans="1:8" x14ac:dyDescent="0.25">
      <c r="A8" s="21" t="s">
        <v>97</v>
      </c>
      <c r="B8" s="22" t="s">
        <v>20</v>
      </c>
      <c r="C8" s="23" t="s">
        <v>37</v>
      </c>
      <c r="D8" s="23"/>
      <c r="E8" s="23"/>
      <c r="F8" s="23"/>
      <c r="G8" s="22"/>
      <c r="H8" s="24" t="s">
        <v>169</v>
      </c>
    </row>
    <row r="9" spans="1:8" x14ac:dyDescent="0.25">
      <c r="A9" s="25"/>
      <c r="B9" s="146" t="s">
        <v>22</v>
      </c>
      <c r="C9" s="145" t="s">
        <v>172</v>
      </c>
      <c r="D9" s="145"/>
      <c r="E9" s="145" t="s">
        <v>173</v>
      </c>
      <c r="F9" s="145"/>
      <c r="G9" s="148" t="s">
        <v>26</v>
      </c>
      <c r="H9" s="26"/>
    </row>
    <row r="10" spans="1:8" ht="15.75" thickBot="1" x14ac:dyDescent="0.3">
      <c r="A10" s="27"/>
      <c r="B10" s="147"/>
      <c r="C10" s="28" t="s">
        <v>24</v>
      </c>
      <c r="D10" s="28" t="s">
        <v>25</v>
      </c>
      <c r="E10" s="28" t="s">
        <v>171</v>
      </c>
      <c r="F10" s="28" t="s">
        <v>23</v>
      </c>
      <c r="G10" s="149"/>
      <c r="H10" s="29"/>
    </row>
    <row r="11" spans="1:8" x14ac:dyDescent="0.25">
      <c r="A11" s="30" t="s">
        <v>36</v>
      </c>
      <c r="B11" s="31">
        <v>0</v>
      </c>
      <c r="C11" s="32" t="s">
        <v>30</v>
      </c>
      <c r="D11" s="32"/>
      <c r="E11" s="32"/>
      <c r="F11" s="32"/>
      <c r="G11" s="33">
        <f>G13</f>
        <v>0</v>
      </c>
      <c r="H11" s="34">
        <f>IF(B11&gt;0,G11/B11,)</f>
        <v>0</v>
      </c>
    </row>
    <row r="12" spans="1:8" x14ac:dyDescent="0.25">
      <c r="A12" s="35">
        <v>503.02019999999999</v>
      </c>
      <c r="B12" s="36">
        <v>0</v>
      </c>
      <c r="C12" s="37" t="s">
        <v>38</v>
      </c>
      <c r="D12" s="37"/>
      <c r="E12" s="37"/>
      <c r="F12" s="37"/>
      <c r="G12" s="38"/>
      <c r="H12" s="39" t="str">
        <f>IF(H11&gt;$H$5,"NOK","OK")</f>
        <v>OK</v>
      </c>
    </row>
    <row r="13" spans="1:8" x14ac:dyDescent="0.25">
      <c r="A13" s="25"/>
      <c r="B13" s="40" t="s">
        <v>39</v>
      </c>
      <c r="C13" s="41"/>
      <c r="D13" s="41"/>
      <c r="E13" s="42">
        <f>C13+D13</f>
        <v>0</v>
      </c>
      <c r="F13" s="41"/>
      <c r="G13" s="43">
        <v>0</v>
      </c>
      <c r="H13" s="44"/>
    </row>
    <row r="14" spans="1:8" x14ac:dyDescent="0.25">
      <c r="A14" s="45" t="s">
        <v>40</v>
      </c>
      <c r="B14" s="31">
        <v>0</v>
      </c>
      <c r="C14" s="32" t="s">
        <v>30</v>
      </c>
      <c r="D14" s="32"/>
      <c r="E14" s="32"/>
      <c r="F14" s="32"/>
      <c r="G14" s="33">
        <f>G16</f>
        <v>0</v>
      </c>
      <c r="H14" s="34">
        <f>IF(B14&gt;0,G14/B14,)</f>
        <v>0</v>
      </c>
    </row>
    <row r="15" spans="1:8" x14ac:dyDescent="0.25">
      <c r="A15" s="35">
        <v>503.03019999999998</v>
      </c>
      <c r="B15" s="36">
        <v>0</v>
      </c>
      <c r="C15" s="37" t="s">
        <v>38</v>
      </c>
      <c r="D15" s="37"/>
      <c r="E15" s="37"/>
      <c r="F15" s="37"/>
      <c r="G15" s="38"/>
      <c r="H15" s="39" t="str">
        <f>IF(H14&gt;$H$5,"NOK","OK")</f>
        <v>OK</v>
      </c>
    </row>
    <row r="16" spans="1:8" x14ac:dyDescent="0.25">
      <c r="A16" s="25"/>
      <c r="B16" s="40" t="s">
        <v>39</v>
      </c>
      <c r="C16" s="41"/>
      <c r="D16" s="41"/>
      <c r="E16" s="42">
        <f>C16+D16</f>
        <v>0</v>
      </c>
      <c r="F16" s="41"/>
      <c r="G16" s="43">
        <v>0</v>
      </c>
      <c r="H16" s="44"/>
    </row>
    <row r="17" spans="1:8" x14ac:dyDescent="0.25">
      <c r="A17" s="45" t="s">
        <v>41</v>
      </c>
      <c r="B17" s="31">
        <v>0</v>
      </c>
      <c r="C17" s="32" t="s">
        <v>30</v>
      </c>
      <c r="D17" s="32"/>
      <c r="E17" s="32"/>
      <c r="F17" s="32"/>
      <c r="G17" s="33">
        <f>G19</f>
        <v>0</v>
      </c>
      <c r="H17" s="34">
        <f>IF(B17&gt;0,G17/B17,)</f>
        <v>0</v>
      </c>
    </row>
    <row r="18" spans="1:8" x14ac:dyDescent="0.25">
      <c r="A18" s="35">
        <v>503.04020000000003</v>
      </c>
      <c r="B18" s="36">
        <v>0</v>
      </c>
      <c r="C18" s="37" t="s">
        <v>38</v>
      </c>
      <c r="D18" s="37"/>
      <c r="E18" s="37"/>
      <c r="F18" s="37"/>
      <c r="G18" s="38"/>
      <c r="H18" s="39" t="str">
        <f>IF(H17&gt;$H$5,"NOK","OK")</f>
        <v>OK</v>
      </c>
    </row>
    <row r="19" spans="1:8" x14ac:dyDescent="0.25">
      <c r="A19" s="25"/>
      <c r="B19" s="40" t="s">
        <v>39</v>
      </c>
      <c r="C19" s="41"/>
      <c r="D19" s="41"/>
      <c r="E19" s="42">
        <f>C19+D19</f>
        <v>0</v>
      </c>
      <c r="F19" s="41"/>
      <c r="G19" s="43">
        <v>0</v>
      </c>
      <c r="H19" s="44"/>
    </row>
    <row r="20" spans="1:8" x14ac:dyDescent="0.25">
      <c r="A20" s="45" t="s">
        <v>42</v>
      </c>
      <c r="B20" s="31">
        <v>0</v>
      </c>
      <c r="C20" s="32" t="s">
        <v>30</v>
      </c>
      <c r="D20" s="32"/>
      <c r="E20" s="32"/>
      <c r="F20" s="32"/>
      <c r="G20" s="33">
        <f>G22</f>
        <v>0</v>
      </c>
      <c r="H20" s="34">
        <f>IF(B20&gt;0,G20/B20,)</f>
        <v>0</v>
      </c>
    </row>
    <row r="21" spans="1:8" x14ac:dyDescent="0.25">
      <c r="A21" s="35">
        <v>504.02019999999999</v>
      </c>
      <c r="B21" s="36">
        <v>0</v>
      </c>
      <c r="C21" s="37" t="s">
        <v>38</v>
      </c>
      <c r="D21" s="37"/>
      <c r="E21" s="37"/>
      <c r="F21" s="37"/>
      <c r="G21" s="38"/>
      <c r="H21" s="39" t="str">
        <f>IF(H20&gt;$H$5,"NOK","OK")</f>
        <v>OK</v>
      </c>
    </row>
    <row r="22" spans="1:8" x14ac:dyDescent="0.25">
      <c r="A22" s="25"/>
      <c r="B22" s="40" t="s">
        <v>39</v>
      </c>
      <c r="C22" s="41"/>
      <c r="D22" s="41"/>
      <c r="E22" s="42">
        <f>C22+D22</f>
        <v>0</v>
      </c>
      <c r="F22" s="41"/>
      <c r="G22" s="43">
        <v>0</v>
      </c>
      <c r="H22" s="44"/>
    </row>
    <row r="23" spans="1:8" x14ac:dyDescent="0.25">
      <c r="A23" s="45" t="s">
        <v>45</v>
      </c>
      <c r="B23" s="31">
        <v>0</v>
      </c>
      <c r="C23" s="32" t="s">
        <v>30</v>
      </c>
      <c r="D23" s="32"/>
      <c r="E23" s="32"/>
      <c r="F23" s="32"/>
      <c r="G23" s="33">
        <f>G25</f>
        <v>0</v>
      </c>
      <c r="H23" s="34">
        <f>IF(B23&gt;0,G23/B23,)</f>
        <v>0</v>
      </c>
    </row>
    <row r="24" spans="1:8" x14ac:dyDescent="0.25">
      <c r="A24" s="35">
        <v>504.03025000000002</v>
      </c>
      <c r="B24" s="36">
        <v>0</v>
      </c>
      <c r="C24" s="37" t="s">
        <v>38</v>
      </c>
      <c r="D24" s="37"/>
      <c r="E24" s="37"/>
      <c r="F24" s="37"/>
      <c r="G24" s="38"/>
      <c r="H24" s="39" t="str">
        <f>IF(H23&gt;$H$5,"NOK","OK")</f>
        <v>OK</v>
      </c>
    </row>
    <row r="25" spans="1:8" x14ac:dyDescent="0.25">
      <c r="A25" s="25"/>
      <c r="B25" s="40" t="s">
        <v>39</v>
      </c>
      <c r="C25" s="41"/>
      <c r="D25" s="41"/>
      <c r="E25" s="42">
        <f>C25+D25</f>
        <v>0</v>
      </c>
      <c r="F25" s="41"/>
      <c r="G25" s="43">
        <v>0</v>
      </c>
      <c r="H25" s="44"/>
    </row>
    <row r="26" spans="1:8" x14ac:dyDescent="0.25">
      <c r="A26" s="45" t="s">
        <v>43</v>
      </c>
      <c r="B26" s="31">
        <v>0</v>
      </c>
      <c r="C26" s="32" t="s">
        <v>30</v>
      </c>
      <c r="D26" s="32"/>
      <c r="E26" s="32"/>
      <c r="F26" s="32"/>
      <c r="G26" s="33">
        <f>G28</f>
        <v>0</v>
      </c>
      <c r="H26" s="34">
        <f>IF(B26&gt;0,G26/B26,)</f>
        <v>0</v>
      </c>
    </row>
    <row r="27" spans="1:8" x14ac:dyDescent="0.25">
      <c r="A27" s="35">
        <v>504.04124999999999</v>
      </c>
      <c r="B27" s="36">
        <v>0</v>
      </c>
      <c r="C27" s="37" t="s">
        <v>38</v>
      </c>
      <c r="D27" s="37"/>
      <c r="E27" s="37"/>
      <c r="F27" s="37"/>
      <c r="G27" s="38"/>
      <c r="H27" s="39" t="str">
        <f>IF(H26&gt;$H$5,"NOK","OK")</f>
        <v>OK</v>
      </c>
    </row>
    <row r="28" spans="1:8" x14ac:dyDescent="0.25">
      <c r="A28" s="25"/>
      <c r="B28" s="40" t="s">
        <v>39</v>
      </c>
      <c r="C28" s="41"/>
      <c r="D28" s="41"/>
      <c r="E28" s="42">
        <f>C28+D28</f>
        <v>0</v>
      </c>
      <c r="F28" s="41"/>
      <c r="G28" s="43">
        <v>0</v>
      </c>
      <c r="H28" s="44"/>
    </row>
    <row r="29" spans="1:8" x14ac:dyDescent="0.25">
      <c r="A29" s="45" t="s">
        <v>44</v>
      </c>
      <c r="B29" s="31">
        <v>0</v>
      </c>
      <c r="C29" s="32" t="s">
        <v>30</v>
      </c>
      <c r="D29" s="32"/>
      <c r="E29" s="32"/>
      <c r="F29" s="32"/>
      <c r="G29" s="33">
        <f>G31</f>
        <v>0</v>
      </c>
      <c r="H29" s="34">
        <f>IF(B29&gt;0,G29/B29,)</f>
        <v>0</v>
      </c>
    </row>
    <row r="30" spans="1:8" x14ac:dyDescent="0.25">
      <c r="A30" s="35">
        <v>504.04225000000002</v>
      </c>
      <c r="B30" s="36">
        <v>0</v>
      </c>
      <c r="C30" s="37" t="s">
        <v>38</v>
      </c>
      <c r="D30" s="37"/>
      <c r="E30" s="37"/>
      <c r="F30" s="37"/>
      <c r="G30" s="38"/>
      <c r="H30" s="39" t="str">
        <f>IF(H29&gt;$H$5,"NOK","OK")</f>
        <v>OK</v>
      </c>
    </row>
    <row r="31" spans="1:8" x14ac:dyDescent="0.25">
      <c r="A31" s="25"/>
      <c r="B31" s="40" t="s">
        <v>39</v>
      </c>
      <c r="C31" s="41"/>
      <c r="D31" s="41"/>
      <c r="E31" s="42">
        <f>C31+D31</f>
        <v>0</v>
      </c>
      <c r="F31" s="41"/>
      <c r="G31" s="43">
        <v>0</v>
      </c>
      <c r="H31" s="44"/>
    </row>
    <row r="32" spans="1:8" x14ac:dyDescent="0.25">
      <c r="A32" s="45" t="s">
        <v>140</v>
      </c>
      <c r="B32" s="31">
        <v>0</v>
      </c>
      <c r="C32" s="32" t="s">
        <v>30</v>
      </c>
      <c r="D32" s="32"/>
      <c r="E32" s="32"/>
      <c r="F32" s="32"/>
      <c r="G32" s="33">
        <f>G34</f>
        <v>0</v>
      </c>
      <c r="H32" s="34">
        <f>IF(B32&gt;0,G32/B32,)</f>
        <v>0</v>
      </c>
    </row>
    <row r="33" spans="1:8" x14ac:dyDescent="0.25">
      <c r="A33" s="35">
        <v>504.04325</v>
      </c>
      <c r="B33" s="36">
        <v>0</v>
      </c>
      <c r="C33" s="37" t="s">
        <v>38</v>
      </c>
      <c r="D33" s="37"/>
      <c r="E33" s="37"/>
      <c r="F33" s="37"/>
      <c r="G33" s="38"/>
      <c r="H33" s="39" t="str">
        <f>IF(H32&gt;$H$5,"NOK","OK")</f>
        <v>OK</v>
      </c>
    </row>
    <row r="34" spans="1:8" x14ac:dyDescent="0.25">
      <c r="A34" s="25"/>
      <c r="B34" s="40" t="s">
        <v>39</v>
      </c>
      <c r="C34" s="41"/>
      <c r="D34" s="41"/>
      <c r="E34" s="42">
        <f>C34+D34</f>
        <v>0</v>
      </c>
      <c r="F34" s="41"/>
      <c r="G34" s="43">
        <v>0</v>
      </c>
      <c r="H34" s="44"/>
    </row>
    <row r="35" spans="1:8" x14ac:dyDescent="0.25">
      <c r="A35" s="45" t="s">
        <v>141</v>
      </c>
      <c r="B35" s="31">
        <v>0</v>
      </c>
      <c r="C35" s="32" t="s">
        <v>30</v>
      </c>
      <c r="D35" s="32"/>
      <c r="E35" s="32"/>
      <c r="F35" s="32"/>
      <c r="G35" s="33">
        <f>G37</f>
        <v>0</v>
      </c>
      <c r="H35" s="34">
        <f>IF(B35&gt;0,G35/B35,)</f>
        <v>0</v>
      </c>
    </row>
    <row r="36" spans="1:8" x14ac:dyDescent="0.25">
      <c r="A36" s="35">
        <v>504.04424999999998</v>
      </c>
      <c r="B36" s="36">
        <v>0</v>
      </c>
      <c r="C36" s="37" t="s">
        <v>38</v>
      </c>
      <c r="D36" s="37"/>
      <c r="E36" s="37"/>
      <c r="F36" s="37"/>
      <c r="G36" s="38"/>
      <c r="H36" s="39" t="str">
        <f>IF(H35&gt;$H$5,"NOK","OK")</f>
        <v>OK</v>
      </c>
    </row>
    <row r="37" spans="1:8" x14ac:dyDescent="0.25">
      <c r="A37" s="25"/>
      <c r="B37" s="40" t="s">
        <v>39</v>
      </c>
      <c r="C37" s="41"/>
      <c r="D37" s="41"/>
      <c r="E37" s="42">
        <f>C37+D37</f>
        <v>0</v>
      </c>
      <c r="F37" s="41"/>
      <c r="G37" s="43">
        <v>0</v>
      </c>
      <c r="H37" s="44"/>
    </row>
    <row r="38" spans="1:8" x14ac:dyDescent="0.25">
      <c r="A38" s="45" t="s">
        <v>142</v>
      </c>
      <c r="B38" s="31">
        <v>0</v>
      </c>
      <c r="C38" s="32" t="s">
        <v>30</v>
      </c>
      <c r="D38" s="32"/>
      <c r="E38" s="32"/>
      <c r="F38" s="32"/>
      <c r="G38" s="33">
        <f>G40</f>
        <v>0</v>
      </c>
      <c r="H38" s="34">
        <f>IF(B38&gt;0,G38/B38,)</f>
        <v>0</v>
      </c>
    </row>
    <row r="39" spans="1:8" x14ac:dyDescent="0.25">
      <c r="A39" s="35">
        <v>504.05025000000001</v>
      </c>
      <c r="B39" s="36">
        <v>0</v>
      </c>
      <c r="C39" s="37" t="s">
        <v>38</v>
      </c>
      <c r="D39" s="37"/>
      <c r="E39" s="37"/>
      <c r="F39" s="37"/>
      <c r="G39" s="38"/>
      <c r="H39" s="39" t="str">
        <f>IF(H38&gt;$H$5,"NOK","OK")</f>
        <v>OK</v>
      </c>
    </row>
    <row r="40" spans="1:8" x14ac:dyDescent="0.25">
      <c r="A40" s="25"/>
      <c r="B40" s="40" t="s">
        <v>39</v>
      </c>
      <c r="C40" s="41"/>
      <c r="D40" s="41"/>
      <c r="E40" s="42">
        <f>C40+D40</f>
        <v>0</v>
      </c>
      <c r="F40" s="41"/>
      <c r="G40" s="43">
        <v>0</v>
      </c>
      <c r="H40" s="44"/>
    </row>
    <row r="41" spans="1:8" x14ac:dyDescent="0.25">
      <c r="A41" s="45" t="s">
        <v>46</v>
      </c>
      <c r="B41" s="31">
        <v>0</v>
      </c>
      <c r="C41" s="32" t="s">
        <v>30</v>
      </c>
      <c r="D41" s="32"/>
      <c r="E41" s="32"/>
      <c r="F41" s="32"/>
      <c r="G41" s="33">
        <f>SUM(G43:G46)</f>
        <v>0</v>
      </c>
      <c r="H41" s="34">
        <f>IF(B41&gt;0,G41/B41,)</f>
        <v>0</v>
      </c>
    </row>
    <row r="42" spans="1:8" x14ac:dyDescent="0.25">
      <c r="A42" s="35">
        <v>504.07015000000001</v>
      </c>
      <c r="B42" s="36">
        <v>0</v>
      </c>
      <c r="C42" s="37" t="s">
        <v>38</v>
      </c>
      <c r="D42" s="37"/>
      <c r="E42" s="37"/>
      <c r="F42" s="37"/>
      <c r="G42" s="38"/>
      <c r="H42" s="39" t="str">
        <f>IF(H41&gt;$H$5,"NOK","OK")</f>
        <v>OK</v>
      </c>
    </row>
    <row r="43" spans="1:8" x14ac:dyDescent="0.25">
      <c r="A43" s="25"/>
      <c r="B43" s="40" t="s">
        <v>47</v>
      </c>
      <c r="C43" s="41"/>
      <c r="D43" s="41"/>
      <c r="E43" s="42">
        <f>C43+D43</f>
        <v>0</v>
      </c>
      <c r="F43" s="41"/>
      <c r="G43" s="43">
        <v>0</v>
      </c>
      <c r="H43" s="26"/>
    </row>
    <row r="44" spans="1:8" x14ac:dyDescent="0.25">
      <c r="A44" s="25"/>
      <c r="B44" s="40" t="s">
        <v>39</v>
      </c>
      <c r="C44" s="41"/>
      <c r="D44" s="41"/>
      <c r="E44" s="42">
        <f>C44+D44</f>
        <v>0</v>
      </c>
      <c r="F44" s="41"/>
      <c r="G44" s="43">
        <v>0</v>
      </c>
      <c r="H44" s="26"/>
    </row>
    <row r="45" spans="1:8" x14ac:dyDescent="0.25">
      <c r="A45" s="25"/>
      <c r="B45" s="40" t="s">
        <v>48</v>
      </c>
      <c r="C45" s="41"/>
      <c r="D45" s="41"/>
      <c r="E45" s="42">
        <f>C45+D45</f>
        <v>0</v>
      </c>
      <c r="F45" s="41"/>
      <c r="G45" s="43">
        <v>0</v>
      </c>
      <c r="H45" s="26"/>
    </row>
    <row r="46" spans="1:8" x14ac:dyDescent="0.25">
      <c r="A46" s="25"/>
      <c r="B46" s="40" t="s">
        <v>49</v>
      </c>
      <c r="C46" s="41"/>
      <c r="D46" s="41"/>
      <c r="E46" s="42">
        <f>C46+D46</f>
        <v>0</v>
      </c>
      <c r="F46" s="41"/>
      <c r="G46" s="43">
        <v>0</v>
      </c>
      <c r="H46" s="46"/>
    </row>
    <row r="47" spans="1:8" x14ac:dyDescent="0.25">
      <c r="A47" s="45" t="s">
        <v>143</v>
      </c>
      <c r="B47" s="31">
        <v>0</v>
      </c>
      <c r="C47" s="32" t="s">
        <v>30</v>
      </c>
      <c r="D47" s="32"/>
      <c r="E47" s="32"/>
      <c r="F47" s="32"/>
      <c r="G47" s="33">
        <f>SUM(G49:G52)</f>
        <v>0</v>
      </c>
      <c r="H47" s="34">
        <f>IF(B47&gt;0,G47/B47,)</f>
        <v>0</v>
      </c>
    </row>
    <row r="48" spans="1:8" x14ac:dyDescent="0.25">
      <c r="A48" s="35">
        <v>504.10019999999997</v>
      </c>
      <c r="B48" s="36">
        <v>0</v>
      </c>
      <c r="C48" s="37" t="s">
        <v>38</v>
      </c>
      <c r="D48" s="37"/>
      <c r="E48" s="37"/>
      <c r="F48" s="37"/>
      <c r="G48" s="38"/>
      <c r="H48" s="39" t="str">
        <f>IF(H47&gt;$H$5,"NOK","OK")</f>
        <v>OK</v>
      </c>
    </row>
    <row r="49" spans="1:8" x14ac:dyDescent="0.25">
      <c r="A49" s="25"/>
      <c r="B49" s="40" t="s">
        <v>47</v>
      </c>
      <c r="C49" s="41"/>
      <c r="D49" s="41"/>
      <c r="E49" s="42">
        <f>C49+D49</f>
        <v>0</v>
      </c>
      <c r="F49" s="41"/>
      <c r="G49" s="43">
        <v>0</v>
      </c>
      <c r="H49" s="26"/>
    </row>
    <row r="50" spans="1:8" x14ac:dyDescent="0.25">
      <c r="A50" s="25"/>
      <c r="B50" s="40" t="s">
        <v>39</v>
      </c>
      <c r="C50" s="41"/>
      <c r="D50" s="41"/>
      <c r="E50" s="42">
        <f>C50+D50</f>
        <v>0</v>
      </c>
      <c r="F50" s="41"/>
      <c r="G50" s="43">
        <v>0</v>
      </c>
      <c r="H50" s="26"/>
    </row>
    <row r="51" spans="1:8" x14ac:dyDescent="0.25">
      <c r="A51" s="25"/>
      <c r="B51" s="40" t="s">
        <v>48</v>
      </c>
      <c r="C51" s="41"/>
      <c r="D51" s="41"/>
      <c r="E51" s="42">
        <f>C51+D51</f>
        <v>0</v>
      </c>
      <c r="F51" s="41"/>
      <c r="G51" s="43">
        <v>0</v>
      </c>
      <c r="H51" s="26"/>
    </row>
    <row r="52" spans="1:8" x14ac:dyDescent="0.25">
      <c r="A52" s="25"/>
      <c r="B52" s="40" t="s">
        <v>49</v>
      </c>
      <c r="C52" s="41"/>
      <c r="D52" s="41"/>
      <c r="E52" s="42">
        <f>C52+D52</f>
        <v>0</v>
      </c>
      <c r="F52" s="41"/>
      <c r="G52" s="43">
        <v>0</v>
      </c>
      <c r="H52" s="46"/>
    </row>
    <row r="53" spans="1:8" x14ac:dyDescent="0.25">
      <c r="A53" s="45" t="s">
        <v>50</v>
      </c>
      <c r="B53" s="31">
        <v>0</v>
      </c>
      <c r="C53" s="32" t="s">
        <v>30</v>
      </c>
      <c r="D53" s="32"/>
      <c r="E53" s="32"/>
      <c r="F53" s="32"/>
      <c r="G53" s="33">
        <f>SUM(G55:G58)</f>
        <v>0</v>
      </c>
      <c r="H53" s="34">
        <f>IF(B53&gt;0,G53/B53,)</f>
        <v>0</v>
      </c>
    </row>
    <row r="54" spans="1:8" x14ac:dyDescent="0.25">
      <c r="A54" s="35">
        <v>504.11020000000002</v>
      </c>
      <c r="B54" s="36">
        <v>0</v>
      </c>
      <c r="C54" s="37" t="s">
        <v>38</v>
      </c>
      <c r="D54" s="37"/>
      <c r="E54" s="37"/>
      <c r="F54" s="37"/>
      <c r="G54" s="38"/>
      <c r="H54" s="39" t="str">
        <f>IF(H53&gt;$H$5,"NOK","OK")</f>
        <v>OK</v>
      </c>
    </row>
    <row r="55" spans="1:8" x14ac:dyDescent="0.25">
      <c r="A55" s="25"/>
      <c r="B55" s="40" t="s">
        <v>47</v>
      </c>
      <c r="C55" s="41"/>
      <c r="D55" s="41"/>
      <c r="E55" s="42">
        <f>C55+D55</f>
        <v>0</v>
      </c>
      <c r="F55" s="41"/>
      <c r="G55" s="43">
        <v>0</v>
      </c>
      <c r="H55" s="26"/>
    </row>
    <row r="56" spans="1:8" x14ac:dyDescent="0.25">
      <c r="A56" s="25"/>
      <c r="B56" s="40" t="s">
        <v>39</v>
      </c>
      <c r="C56" s="41"/>
      <c r="D56" s="41"/>
      <c r="E56" s="42">
        <f>C56+D56</f>
        <v>0</v>
      </c>
      <c r="F56" s="41"/>
      <c r="G56" s="43">
        <v>0</v>
      </c>
      <c r="H56" s="26"/>
    </row>
    <row r="57" spans="1:8" x14ac:dyDescent="0.25">
      <c r="A57" s="25"/>
      <c r="B57" s="40" t="s">
        <v>48</v>
      </c>
      <c r="C57" s="41"/>
      <c r="D57" s="41"/>
      <c r="E57" s="42">
        <f>C57+D57</f>
        <v>0</v>
      </c>
      <c r="F57" s="41"/>
      <c r="G57" s="43">
        <v>0</v>
      </c>
      <c r="H57" s="26"/>
    </row>
    <row r="58" spans="1:8" x14ac:dyDescent="0.25">
      <c r="A58" s="25"/>
      <c r="B58" s="40" t="s">
        <v>49</v>
      </c>
      <c r="C58" s="41"/>
      <c r="D58" s="41"/>
      <c r="E58" s="42">
        <f>C58+D58</f>
        <v>0</v>
      </c>
      <c r="F58" s="41"/>
      <c r="G58" s="43">
        <v>0</v>
      </c>
      <c r="H58" s="46"/>
    </row>
    <row r="59" spans="1:8" x14ac:dyDescent="0.25">
      <c r="A59" s="45" t="s">
        <v>51</v>
      </c>
      <c r="B59" s="31">
        <v>0</v>
      </c>
      <c r="C59" s="32" t="s">
        <v>30</v>
      </c>
      <c r="D59" s="32"/>
      <c r="E59" s="32"/>
      <c r="F59" s="32"/>
      <c r="G59" s="33">
        <f>SUM(G61:G65)</f>
        <v>0</v>
      </c>
      <c r="H59" s="34">
        <f>IF(B59&gt;0,G59/B59,)</f>
        <v>0</v>
      </c>
    </row>
    <row r="60" spans="1:8" x14ac:dyDescent="0.25">
      <c r="A60" s="35">
        <v>504.12020000000001</v>
      </c>
      <c r="B60" s="36">
        <v>0</v>
      </c>
      <c r="C60" s="37" t="s">
        <v>38</v>
      </c>
      <c r="D60" s="37"/>
      <c r="E60" s="37"/>
      <c r="F60" s="37"/>
      <c r="G60" s="38"/>
      <c r="H60" s="39" t="str">
        <f>IF(H59&gt;$H$5,"NOK","OK")</f>
        <v>OK</v>
      </c>
    </row>
    <row r="61" spans="1:8" x14ac:dyDescent="0.25">
      <c r="A61" s="25"/>
      <c r="B61" s="40" t="s">
        <v>47</v>
      </c>
      <c r="C61" s="41"/>
      <c r="D61" s="41"/>
      <c r="E61" s="42">
        <f>C61+D61</f>
        <v>0</v>
      </c>
      <c r="F61" s="41"/>
      <c r="G61" s="43">
        <v>0</v>
      </c>
      <c r="H61" s="26"/>
    </row>
    <row r="62" spans="1:8" x14ac:dyDescent="0.25">
      <c r="A62" s="25"/>
      <c r="B62" s="40" t="s">
        <v>39</v>
      </c>
      <c r="C62" s="41"/>
      <c r="D62" s="41"/>
      <c r="E62" s="42">
        <f>C62+D62</f>
        <v>0</v>
      </c>
      <c r="F62" s="41"/>
      <c r="G62" s="43">
        <v>0</v>
      </c>
      <c r="H62" s="26"/>
    </row>
    <row r="63" spans="1:8" x14ac:dyDescent="0.25">
      <c r="A63" s="25"/>
      <c r="B63" s="40" t="s">
        <v>48</v>
      </c>
      <c r="C63" s="41"/>
      <c r="D63" s="41"/>
      <c r="E63" s="42">
        <f>C63+D63</f>
        <v>0</v>
      </c>
      <c r="F63" s="41"/>
      <c r="G63" s="43">
        <v>0</v>
      </c>
      <c r="H63" s="26"/>
    </row>
    <row r="64" spans="1:8" x14ac:dyDescent="0.25">
      <c r="A64" s="25"/>
      <c r="B64" s="40" t="s">
        <v>49</v>
      </c>
      <c r="C64" s="41"/>
      <c r="D64" s="41"/>
      <c r="E64" s="42">
        <f>C64+D64</f>
        <v>0</v>
      </c>
      <c r="F64" s="41"/>
      <c r="G64" s="43">
        <v>0</v>
      </c>
      <c r="H64" s="26"/>
    </row>
    <row r="65" spans="1:8" x14ac:dyDescent="0.25">
      <c r="A65" s="25"/>
      <c r="B65" s="40" t="s">
        <v>52</v>
      </c>
      <c r="C65" s="41"/>
      <c r="D65" s="41"/>
      <c r="E65" s="42">
        <f>C65+D65</f>
        <v>0</v>
      </c>
      <c r="F65" s="41"/>
      <c r="G65" s="43">
        <v>0</v>
      </c>
      <c r="H65" s="46"/>
    </row>
    <row r="66" spans="1:8" x14ac:dyDescent="0.25">
      <c r="A66" s="45" t="s">
        <v>53</v>
      </c>
      <c r="B66" s="31">
        <v>0</v>
      </c>
      <c r="C66" s="32" t="s">
        <v>30</v>
      </c>
      <c r="D66" s="32"/>
      <c r="E66" s="32"/>
      <c r="F66" s="32"/>
      <c r="G66" s="33">
        <f>SUM(G68:G71)</f>
        <v>0</v>
      </c>
      <c r="H66" s="34">
        <f>IF(B66&gt;0,G66/B66,)</f>
        <v>0</v>
      </c>
    </row>
    <row r="67" spans="1:8" x14ac:dyDescent="0.25">
      <c r="A67" s="35">
        <v>504.1302</v>
      </c>
      <c r="B67" s="36">
        <v>0</v>
      </c>
      <c r="C67" s="37" t="s">
        <v>38</v>
      </c>
      <c r="D67" s="37"/>
      <c r="E67" s="37"/>
      <c r="F67" s="37"/>
      <c r="G67" s="38"/>
      <c r="H67" s="39" t="str">
        <f>IF(H66&gt;$H$5,"NOK","OK")</f>
        <v>OK</v>
      </c>
    </row>
    <row r="68" spans="1:8" x14ac:dyDescent="0.25">
      <c r="A68" s="25"/>
      <c r="B68" s="40" t="s">
        <v>47</v>
      </c>
      <c r="C68" s="41"/>
      <c r="D68" s="41"/>
      <c r="E68" s="42">
        <f>C68+D68</f>
        <v>0</v>
      </c>
      <c r="F68" s="41"/>
      <c r="G68" s="43">
        <v>0</v>
      </c>
      <c r="H68" s="26"/>
    </row>
    <row r="69" spans="1:8" x14ac:dyDescent="0.25">
      <c r="A69" s="25"/>
      <c r="B69" s="40" t="s">
        <v>39</v>
      </c>
      <c r="C69" s="41"/>
      <c r="D69" s="41"/>
      <c r="E69" s="42">
        <f>C69+D69</f>
        <v>0</v>
      </c>
      <c r="F69" s="41"/>
      <c r="G69" s="43">
        <v>0</v>
      </c>
      <c r="H69" s="26"/>
    </row>
    <row r="70" spans="1:8" x14ac:dyDescent="0.25">
      <c r="A70" s="25"/>
      <c r="B70" s="40" t="s">
        <v>48</v>
      </c>
      <c r="C70" s="41"/>
      <c r="D70" s="41"/>
      <c r="E70" s="42">
        <f>C70+D70</f>
        <v>0</v>
      </c>
      <c r="F70" s="41"/>
      <c r="G70" s="43">
        <v>0</v>
      </c>
      <c r="H70" s="26"/>
    </row>
    <row r="71" spans="1:8" x14ac:dyDescent="0.25">
      <c r="A71" s="25"/>
      <c r="B71" s="40" t="s">
        <v>49</v>
      </c>
      <c r="C71" s="41"/>
      <c r="D71" s="41"/>
      <c r="E71" s="42">
        <f>C71+D71</f>
        <v>0</v>
      </c>
      <c r="F71" s="41"/>
      <c r="G71" s="43">
        <v>0</v>
      </c>
      <c r="H71" s="46"/>
    </row>
    <row r="72" spans="1:8" x14ac:dyDescent="0.25">
      <c r="A72" s="45" t="s">
        <v>144</v>
      </c>
      <c r="B72" s="31">
        <v>0</v>
      </c>
      <c r="C72" s="32" t="s">
        <v>30</v>
      </c>
      <c r="D72" s="32"/>
      <c r="E72" s="32"/>
      <c r="F72" s="32"/>
      <c r="G72" s="33">
        <f>SUM(G74:G77)</f>
        <v>0</v>
      </c>
      <c r="H72" s="34">
        <f>IF(B72&gt;0,G72/B72,)</f>
        <v>0</v>
      </c>
    </row>
    <row r="73" spans="1:8" x14ac:dyDescent="0.25">
      <c r="A73" s="35">
        <v>504.14010000000002</v>
      </c>
      <c r="B73" s="36">
        <v>0</v>
      </c>
      <c r="C73" s="37" t="s">
        <v>38</v>
      </c>
      <c r="D73" s="37"/>
      <c r="E73" s="37"/>
      <c r="F73" s="37"/>
      <c r="G73" s="38"/>
      <c r="H73" s="39" t="str">
        <f>IF(H72&gt;$H$5,"NOK","OK")</f>
        <v>OK</v>
      </c>
    </row>
    <row r="74" spans="1:8" x14ac:dyDescent="0.25">
      <c r="A74" s="25"/>
      <c r="B74" s="40" t="s">
        <v>47</v>
      </c>
      <c r="C74" s="41"/>
      <c r="D74" s="41"/>
      <c r="E74" s="42">
        <f>C74+D74</f>
        <v>0</v>
      </c>
      <c r="F74" s="41"/>
      <c r="G74" s="43">
        <v>0</v>
      </c>
      <c r="H74" s="26"/>
    </row>
    <row r="75" spans="1:8" x14ac:dyDescent="0.25">
      <c r="A75" s="25"/>
      <c r="B75" s="40" t="s">
        <v>39</v>
      </c>
      <c r="C75" s="41"/>
      <c r="D75" s="41"/>
      <c r="E75" s="42">
        <f>C75+D75</f>
        <v>0</v>
      </c>
      <c r="F75" s="41"/>
      <c r="G75" s="43">
        <v>0</v>
      </c>
      <c r="H75" s="26"/>
    </row>
    <row r="76" spans="1:8" x14ac:dyDescent="0.25">
      <c r="A76" s="25"/>
      <c r="B76" s="40" t="s">
        <v>77</v>
      </c>
      <c r="C76" s="41"/>
      <c r="D76" s="41"/>
      <c r="E76" s="42">
        <f>C76+D76</f>
        <v>0</v>
      </c>
      <c r="F76" s="41"/>
      <c r="G76" s="43">
        <v>0</v>
      </c>
      <c r="H76" s="26"/>
    </row>
    <row r="77" spans="1:8" x14ac:dyDescent="0.25">
      <c r="A77" s="25"/>
      <c r="B77" s="40" t="s">
        <v>76</v>
      </c>
      <c r="C77" s="41"/>
      <c r="D77" s="41"/>
      <c r="E77" s="42">
        <f>C77+D77</f>
        <v>0</v>
      </c>
      <c r="F77" s="41"/>
      <c r="G77" s="43">
        <v>0</v>
      </c>
      <c r="H77" s="46"/>
    </row>
    <row r="78" spans="1:8" x14ac:dyDescent="0.25">
      <c r="A78" s="45" t="s">
        <v>54</v>
      </c>
      <c r="B78" s="31">
        <v>0</v>
      </c>
      <c r="C78" s="32" t="s">
        <v>30</v>
      </c>
      <c r="D78" s="32"/>
      <c r="E78" s="47"/>
      <c r="F78" s="47"/>
      <c r="G78" s="33">
        <f>SUM(G80:G91)</f>
        <v>0</v>
      </c>
      <c r="H78" s="34">
        <f>IF(B78&gt;0,G78/B78,)</f>
        <v>0</v>
      </c>
    </row>
    <row r="79" spans="1:8" x14ac:dyDescent="0.25">
      <c r="A79" s="35">
        <v>601.16219999999998</v>
      </c>
      <c r="B79" s="36">
        <v>0</v>
      </c>
      <c r="C79" s="37" t="s">
        <v>38</v>
      </c>
      <c r="D79" s="37"/>
      <c r="E79" s="37"/>
      <c r="F79" s="37"/>
      <c r="G79" s="38"/>
      <c r="H79" s="39" t="str">
        <f>IF(H78&gt;$H$5,"NOK","OK")</f>
        <v>OK</v>
      </c>
    </row>
    <row r="80" spans="1:8" x14ac:dyDescent="0.25">
      <c r="A80" s="25"/>
      <c r="B80" s="40" t="s">
        <v>55</v>
      </c>
      <c r="C80" s="41"/>
      <c r="D80" s="41"/>
      <c r="E80" s="42">
        <f t="shared" ref="E80:E91" si="0">C80+D80</f>
        <v>0</v>
      </c>
      <c r="F80" s="41"/>
      <c r="G80" s="43">
        <v>0</v>
      </c>
      <c r="H80" s="26"/>
    </row>
    <row r="81" spans="1:8" x14ac:dyDescent="0.25">
      <c r="A81" s="25"/>
      <c r="B81" s="40" t="s">
        <v>56</v>
      </c>
      <c r="C81" s="41"/>
      <c r="D81" s="41"/>
      <c r="E81" s="42">
        <f t="shared" si="0"/>
        <v>0</v>
      </c>
      <c r="F81" s="41"/>
      <c r="G81" s="43">
        <v>0</v>
      </c>
      <c r="H81" s="26"/>
    </row>
    <row r="82" spans="1:8" x14ac:dyDescent="0.25">
      <c r="A82" s="25"/>
      <c r="B82" s="40" t="s">
        <v>57</v>
      </c>
      <c r="C82" s="41"/>
      <c r="D82" s="41"/>
      <c r="E82" s="42">
        <f t="shared" si="0"/>
        <v>0</v>
      </c>
      <c r="F82" s="41"/>
      <c r="G82" s="43">
        <v>0</v>
      </c>
      <c r="H82" s="48"/>
    </row>
    <row r="83" spans="1:8" x14ac:dyDescent="0.25">
      <c r="A83" s="25"/>
      <c r="B83" s="40" t="s">
        <v>48</v>
      </c>
      <c r="C83" s="41"/>
      <c r="D83" s="41"/>
      <c r="E83" s="42">
        <f t="shared" si="0"/>
        <v>0</v>
      </c>
      <c r="F83" s="41"/>
      <c r="G83" s="43">
        <v>0</v>
      </c>
      <c r="H83" s="48"/>
    </row>
    <row r="84" spans="1:8" x14ac:dyDescent="0.25">
      <c r="A84" s="25"/>
      <c r="B84" s="40" t="s">
        <v>49</v>
      </c>
      <c r="C84" s="41"/>
      <c r="D84" s="41"/>
      <c r="E84" s="42">
        <f t="shared" si="0"/>
        <v>0</v>
      </c>
      <c r="F84" s="41"/>
      <c r="G84" s="43">
        <v>0</v>
      </c>
      <c r="H84" s="48"/>
    </row>
    <row r="85" spans="1:8" x14ac:dyDescent="0.25">
      <c r="A85" s="25"/>
      <c r="B85" s="40" t="s">
        <v>58</v>
      </c>
      <c r="C85" s="41"/>
      <c r="D85" s="41"/>
      <c r="E85" s="42">
        <f t="shared" si="0"/>
        <v>0</v>
      </c>
      <c r="F85" s="41"/>
      <c r="G85" s="43">
        <v>0</v>
      </c>
      <c r="H85" s="48"/>
    </row>
    <row r="86" spans="1:8" x14ac:dyDescent="0.25">
      <c r="A86" s="25"/>
      <c r="B86" s="40" t="s">
        <v>59</v>
      </c>
      <c r="C86" s="41"/>
      <c r="D86" s="41"/>
      <c r="E86" s="42">
        <f t="shared" si="0"/>
        <v>0</v>
      </c>
      <c r="F86" s="41"/>
      <c r="G86" s="43">
        <v>0</v>
      </c>
      <c r="H86" s="48"/>
    </row>
    <row r="87" spans="1:8" x14ac:dyDescent="0.25">
      <c r="A87" s="25"/>
      <c r="B87" s="40" t="s">
        <v>60</v>
      </c>
      <c r="C87" s="41"/>
      <c r="D87" s="41"/>
      <c r="E87" s="42">
        <f t="shared" si="0"/>
        <v>0</v>
      </c>
      <c r="F87" s="41"/>
      <c r="G87" s="43">
        <v>0</v>
      </c>
      <c r="H87" s="48"/>
    </row>
    <row r="88" spans="1:8" x14ac:dyDescent="0.25">
      <c r="A88" s="25"/>
      <c r="B88" s="40" t="s">
        <v>61</v>
      </c>
      <c r="C88" s="41"/>
      <c r="D88" s="41"/>
      <c r="E88" s="42">
        <f t="shared" si="0"/>
        <v>0</v>
      </c>
      <c r="F88" s="41"/>
      <c r="G88" s="43">
        <v>0</v>
      </c>
      <c r="H88" s="48"/>
    </row>
    <row r="89" spans="1:8" x14ac:dyDescent="0.25">
      <c r="A89" s="25"/>
      <c r="B89" s="40" t="s">
        <v>62</v>
      </c>
      <c r="C89" s="41"/>
      <c r="D89" s="41"/>
      <c r="E89" s="42">
        <f t="shared" si="0"/>
        <v>0</v>
      </c>
      <c r="F89" s="41"/>
      <c r="G89" s="43">
        <v>0</v>
      </c>
      <c r="H89" s="48"/>
    </row>
    <row r="90" spans="1:8" x14ac:dyDescent="0.25">
      <c r="A90" s="25"/>
      <c r="B90" s="40" t="s">
        <v>63</v>
      </c>
      <c r="C90" s="41"/>
      <c r="D90" s="41"/>
      <c r="E90" s="42">
        <f t="shared" si="0"/>
        <v>0</v>
      </c>
      <c r="F90" s="41"/>
      <c r="G90" s="43">
        <v>0</v>
      </c>
      <c r="H90" s="48"/>
    </row>
    <row r="91" spans="1:8" x14ac:dyDescent="0.25">
      <c r="A91" s="25"/>
      <c r="B91" s="49" t="s">
        <v>64</v>
      </c>
      <c r="C91" s="50"/>
      <c r="D91" s="50"/>
      <c r="E91" s="42">
        <f t="shared" si="0"/>
        <v>0</v>
      </c>
      <c r="F91" s="50"/>
      <c r="G91" s="43">
        <v>0</v>
      </c>
      <c r="H91" s="48"/>
    </row>
    <row r="92" spans="1:8" x14ac:dyDescent="0.25">
      <c r="A92" s="45" t="s">
        <v>65</v>
      </c>
      <c r="B92" s="51">
        <v>0</v>
      </c>
      <c r="C92" s="52" t="s">
        <v>30</v>
      </c>
      <c r="D92" s="52"/>
      <c r="E92" s="52"/>
      <c r="F92" s="52"/>
      <c r="G92" s="33">
        <f>SUM(G94:G105)</f>
        <v>0</v>
      </c>
      <c r="H92" s="53">
        <f>IF(B92&gt;0,G92/B92,)</f>
        <v>0</v>
      </c>
    </row>
    <row r="93" spans="1:8" x14ac:dyDescent="0.25">
      <c r="A93" s="35">
        <v>601.26223000000005</v>
      </c>
      <c r="B93" s="36">
        <v>0</v>
      </c>
      <c r="C93" s="37" t="s">
        <v>38</v>
      </c>
      <c r="D93" s="37"/>
      <c r="E93" s="37"/>
      <c r="F93" s="37"/>
      <c r="G93" s="38"/>
      <c r="H93" s="39" t="str">
        <f>IF(H92&gt;$H$5,"NOK","OK")</f>
        <v>OK</v>
      </c>
    </row>
    <row r="94" spans="1:8" x14ac:dyDescent="0.25">
      <c r="A94" s="25"/>
      <c r="B94" s="40" t="s">
        <v>55</v>
      </c>
      <c r="C94" s="41"/>
      <c r="D94" s="41"/>
      <c r="E94" s="42">
        <f t="shared" ref="E94:E105" si="1">C94+D94</f>
        <v>0</v>
      </c>
      <c r="F94" s="41"/>
      <c r="G94" s="43">
        <v>0</v>
      </c>
      <c r="H94" s="26"/>
    </row>
    <row r="95" spans="1:8" x14ac:dyDescent="0.25">
      <c r="A95" s="25"/>
      <c r="B95" s="40" t="s">
        <v>56</v>
      </c>
      <c r="C95" s="41"/>
      <c r="D95" s="41"/>
      <c r="E95" s="42">
        <f t="shared" si="1"/>
        <v>0</v>
      </c>
      <c r="F95" s="41"/>
      <c r="G95" s="43">
        <v>0</v>
      </c>
      <c r="H95" s="26"/>
    </row>
    <row r="96" spans="1:8" x14ac:dyDescent="0.25">
      <c r="A96" s="25"/>
      <c r="B96" s="40" t="s">
        <v>57</v>
      </c>
      <c r="C96" s="41"/>
      <c r="D96" s="41"/>
      <c r="E96" s="42">
        <f t="shared" si="1"/>
        <v>0</v>
      </c>
      <c r="F96" s="41"/>
      <c r="G96" s="43">
        <v>0</v>
      </c>
      <c r="H96" s="48"/>
    </row>
    <row r="97" spans="1:8" x14ac:dyDescent="0.25">
      <c r="A97" s="25"/>
      <c r="B97" s="40" t="s">
        <v>48</v>
      </c>
      <c r="C97" s="41"/>
      <c r="D97" s="41"/>
      <c r="E97" s="42">
        <f t="shared" si="1"/>
        <v>0</v>
      </c>
      <c r="F97" s="41"/>
      <c r="G97" s="43">
        <v>0</v>
      </c>
      <c r="H97" s="48"/>
    </row>
    <row r="98" spans="1:8" x14ac:dyDescent="0.25">
      <c r="A98" s="25"/>
      <c r="B98" s="40" t="s">
        <v>49</v>
      </c>
      <c r="C98" s="41"/>
      <c r="D98" s="41"/>
      <c r="E98" s="42">
        <f t="shared" si="1"/>
        <v>0</v>
      </c>
      <c r="F98" s="41"/>
      <c r="G98" s="43">
        <v>0</v>
      </c>
      <c r="H98" s="48"/>
    </row>
    <row r="99" spans="1:8" x14ac:dyDescent="0.25">
      <c r="A99" s="25"/>
      <c r="B99" s="40" t="s">
        <v>58</v>
      </c>
      <c r="C99" s="41"/>
      <c r="D99" s="41"/>
      <c r="E99" s="42">
        <f t="shared" si="1"/>
        <v>0</v>
      </c>
      <c r="F99" s="41"/>
      <c r="G99" s="43">
        <v>0</v>
      </c>
      <c r="H99" s="48"/>
    </row>
    <row r="100" spans="1:8" x14ac:dyDescent="0.25">
      <c r="A100" s="25"/>
      <c r="B100" s="40" t="s">
        <v>59</v>
      </c>
      <c r="C100" s="41"/>
      <c r="D100" s="41"/>
      <c r="E100" s="42">
        <f t="shared" si="1"/>
        <v>0</v>
      </c>
      <c r="F100" s="41"/>
      <c r="G100" s="43">
        <v>0</v>
      </c>
      <c r="H100" s="48"/>
    </row>
    <row r="101" spans="1:8" x14ac:dyDescent="0.25">
      <c r="A101" s="25"/>
      <c r="B101" s="40" t="s">
        <v>60</v>
      </c>
      <c r="C101" s="41"/>
      <c r="D101" s="41"/>
      <c r="E101" s="42">
        <f t="shared" si="1"/>
        <v>0</v>
      </c>
      <c r="F101" s="41"/>
      <c r="G101" s="43">
        <v>0</v>
      </c>
      <c r="H101" s="48"/>
    </row>
    <row r="102" spans="1:8" x14ac:dyDescent="0.25">
      <c r="A102" s="25"/>
      <c r="B102" s="40" t="s">
        <v>61</v>
      </c>
      <c r="C102" s="41"/>
      <c r="D102" s="41"/>
      <c r="E102" s="42">
        <f t="shared" si="1"/>
        <v>0</v>
      </c>
      <c r="F102" s="41"/>
      <c r="G102" s="43">
        <v>0</v>
      </c>
      <c r="H102" s="48"/>
    </row>
    <row r="103" spans="1:8" x14ac:dyDescent="0.25">
      <c r="A103" s="25"/>
      <c r="B103" s="40" t="s">
        <v>62</v>
      </c>
      <c r="C103" s="41"/>
      <c r="D103" s="41"/>
      <c r="E103" s="42">
        <f t="shared" si="1"/>
        <v>0</v>
      </c>
      <c r="F103" s="41"/>
      <c r="G103" s="43">
        <v>0</v>
      </c>
      <c r="H103" s="48"/>
    </row>
    <row r="104" spans="1:8" x14ac:dyDescent="0.25">
      <c r="A104" s="25"/>
      <c r="B104" s="40" t="s">
        <v>63</v>
      </c>
      <c r="C104" s="41"/>
      <c r="D104" s="41"/>
      <c r="E104" s="42">
        <f t="shared" si="1"/>
        <v>0</v>
      </c>
      <c r="F104" s="41"/>
      <c r="G104" s="43">
        <v>0</v>
      </c>
      <c r="H104" s="48"/>
    </row>
    <row r="105" spans="1:8" x14ac:dyDescent="0.25">
      <c r="A105" s="25"/>
      <c r="B105" s="40" t="s">
        <v>64</v>
      </c>
      <c r="C105" s="41"/>
      <c r="D105" s="41"/>
      <c r="E105" s="42">
        <f t="shared" si="1"/>
        <v>0</v>
      </c>
      <c r="F105" s="41"/>
      <c r="G105" s="43">
        <v>0</v>
      </c>
      <c r="H105" s="48"/>
    </row>
    <row r="106" spans="1:8" x14ac:dyDescent="0.25">
      <c r="A106" s="45" t="s">
        <v>68</v>
      </c>
      <c r="B106" s="51">
        <v>0</v>
      </c>
      <c r="C106" s="52" t="s">
        <v>30</v>
      </c>
      <c r="D106" s="52"/>
      <c r="E106" s="52"/>
      <c r="F106" s="52"/>
      <c r="G106" s="33">
        <f>SUM(G108:G121)</f>
        <v>0</v>
      </c>
      <c r="H106" s="53">
        <f>IF(B106&gt;0,G106/B106,)</f>
        <v>0</v>
      </c>
    </row>
    <row r="107" spans="1:8" x14ac:dyDescent="0.25">
      <c r="A107" s="35">
        <v>601.26223000000005</v>
      </c>
      <c r="B107" s="36">
        <v>0</v>
      </c>
      <c r="C107" s="37" t="s">
        <v>38</v>
      </c>
      <c r="D107" s="37"/>
      <c r="E107" s="37"/>
      <c r="F107" s="37"/>
      <c r="G107" s="38"/>
      <c r="H107" s="39" t="str">
        <f>IF(H106&gt;$H$5,"NOK","OK")</f>
        <v>OK</v>
      </c>
    </row>
    <row r="108" spans="1:8" x14ac:dyDescent="0.25">
      <c r="A108" s="25"/>
      <c r="B108" s="40" t="s">
        <v>55</v>
      </c>
      <c r="C108" s="41"/>
      <c r="D108" s="41"/>
      <c r="E108" s="42">
        <f t="shared" ref="E108:E121" si="2">C108+D108</f>
        <v>0</v>
      </c>
      <c r="F108" s="41"/>
      <c r="G108" s="43">
        <v>0</v>
      </c>
      <c r="H108" s="26"/>
    </row>
    <row r="109" spans="1:8" x14ac:dyDescent="0.25">
      <c r="A109" s="25"/>
      <c r="B109" s="40" t="s">
        <v>56</v>
      </c>
      <c r="C109" s="41"/>
      <c r="D109" s="41"/>
      <c r="E109" s="42">
        <f t="shared" si="2"/>
        <v>0</v>
      </c>
      <c r="F109" s="41"/>
      <c r="G109" s="43">
        <v>0</v>
      </c>
      <c r="H109" s="26"/>
    </row>
    <row r="110" spans="1:8" x14ac:dyDescent="0.25">
      <c r="A110" s="25"/>
      <c r="B110" s="40" t="s">
        <v>57</v>
      </c>
      <c r="C110" s="41"/>
      <c r="D110" s="41"/>
      <c r="E110" s="42">
        <f t="shared" si="2"/>
        <v>0</v>
      </c>
      <c r="F110" s="41"/>
      <c r="G110" s="43">
        <v>0</v>
      </c>
      <c r="H110" s="48"/>
    </row>
    <row r="111" spans="1:8" x14ac:dyDescent="0.25">
      <c r="A111" s="25"/>
      <c r="B111" s="40" t="s">
        <v>66</v>
      </c>
      <c r="C111" s="41"/>
      <c r="D111" s="41"/>
      <c r="E111" s="42">
        <f t="shared" si="2"/>
        <v>0</v>
      </c>
      <c r="F111" s="41"/>
      <c r="G111" s="43">
        <v>0</v>
      </c>
      <c r="H111" s="48"/>
    </row>
    <row r="112" spans="1:8" x14ac:dyDescent="0.25">
      <c r="A112" s="25"/>
      <c r="B112" s="40" t="s">
        <v>67</v>
      </c>
      <c r="C112" s="41"/>
      <c r="D112" s="41"/>
      <c r="E112" s="42">
        <f t="shared" si="2"/>
        <v>0</v>
      </c>
      <c r="F112" s="41"/>
      <c r="G112" s="43">
        <v>0</v>
      </c>
      <c r="H112" s="48"/>
    </row>
    <row r="113" spans="1:8" x14ac:dyDescent="0.25">
      <c r="A113" s="25"/>
      <c r="B113" s="40" t="s">
        <v>48</v>
      </c>
      <c r="C113" s="41"/>
      <c r="D113" s="41"/>
      <c r="E113" s="42">
        <f t="shared" si="2"/>
        <v>0</v>
      </c>
      <c r="F113" s="41"/>
      <c r="G113" s="43">
        <v>0</v>
      </c>
      <c r="H113" s="48"/>
    </row>
    <row r="114" spans="1:8" x14ac:dyDescent="0.25">
      <c r="A114" s="25"/>
      <c r="B114" s="40" t="s">
        <v>49</v>
      </c>
      <c r="C114" s="41"/>
      <c r="D114" s="41"/>
      <c r="E114" s="42">
        <f t="shared" si="2"/>
        <v>0</v>
      </c>
      <c r="F114" s="41"/>
      <c r="G114" s="43">
        <v>0</v>
      </c>
      <c r="H114" s="48"/>
    </row>
    <row r="115" spans="1:8" x14ac:dyDescent="0.25">
      <c r="A115" s="25"/>
      <c r="B115" s="40" t="s">
        <v>58</v>
      </c>
      <c r="C115" s="41"/>
      <c r="D115" s="41"/>
      <c r="E115" s="42">
        <f t="shared" si="2"/>
        <v>0</v>
      </c>
      <c r="F115" s="41"/>
      <c r="G115" s="43">
        <v>0</v>
      </c>
      <c r="H115" s="48"/>
    </row>
    <row r="116" spans="1:8" x14ac:dyDescent="0.25">
      <c r="A116" s="25"/>
      <c r="B116" s="40" t="s">
        <v>59</v>
      </c>
      <c r="C116" s="41"/>
      <c r="D116" s="41"/>
      <c r="E116" s="42">
        <f t="shared" si="2"/>
        <v>0</v>
      </c>
      <c r="F116" s="41"/>
      <c r="G116" s="43">
        <v>0</v>
      </c>
      <c r="H116" s="48"/>
    </row>
    <row r="117" spans="1:8" x14ac:dyDescent="0.25">
      <c r="A117" s="25"/>
      <c r="B117" s="40" t="s">
        <v>60</v>
      </c>
      <c r="C117" s="41"/>
      <c r="D117" s="41"/>
      <c r="E117" s="42">
        <f t="shared" si="2"/>
        <v>0</v>
      </c>
      <c r="F117" s="41"/>
      <c r="G117" s="43">
        <v>0</v>
      </c>
      <c r="H117" s="48"/>
    </row>
    <row r="118" spans="1:8" x14ac:dyDescent="0.25">
      <c r="A118" s="25"/>
      <c r="B118" s="40" t="s">
        <v>61</v>
      </c>
      <c r="C118" s="41"/>
      <c r="D118" s="41"/>
      <c r="E118" s="42">
        <f t="shared" si="2"/>
        <v>0</v>
      </c>
      <c r="F118" s="41"/>
      <c r="G118" s="43">
        <v>0</v>
      </c>
      <c r="H118" s="48"/>
    </row>
    <row r="119" spans="1:8" x14ac:dyDescent="0.25">
      <c r="A119" s="25"/>
      <c r="B119" s="40" t="s">
        <v>62</v>
      </c>
      <c r="C119" s="41"/>
      <c r="D119" s="41"/>
      <c r="E119" s="42">
        <f t="shared" si="2"/>
        <v>0</v>
      </c>
      <c r="F119" s="41"/>
      <c r="G119" s="43">
        <v>0</v>
      </c>
      <c r="H119" s="48"/>
    </row>
    <row r="120" spans="1:8" x14ac:dyDescent="0.25">
      <c r="A120" s="25"/>
      <c r="B120" s="40" t="s">
        <v>63</v>
      </c>
      <c r="C120" s="41"/>
      <c r="D120" s="41"/>
      <c r="E120" s="42">
        <f t="shared" si="2"/>
        <v>0</v>
      </c>
      <c r="F120" s="41"/>
      <c r="G120" s="43">
        <v>0</v>
      </c>
      <c r="H120" s="48"/>
    </row>
    <row r="121" spans="1:8" x14ac:dyDescent="0.25">
      <c r="A121" s="25"/>
      <c r="B121" s="49" t="s">
        <v>64</v>
      </c>
      <c r="C121" s="50"/>
      <c r="D121" s="50"/>
      <c r="E121" s="42">
        <f t="shared" si="2"/>
        <v>0</v>
      </c>
      <c r="F121" s="50"/>
      <c r="G121" s="54">
        <v>0</v>
      </c>
      <c r="H121" s="48"/>
    </row>
    <row r="122" spans="1:8" x14ac:dyDescent="0.25">
      <c r="A122" s="55" t="s">
        <v>70</v>
      </c>
      <c r="B122" s="56">
        <f>SUM(B123:B126)</f>
        <v>0</v>
      </c>
      <c r="C122" s="57" t="s">
        <v>30</v>
      </c>
      <c r="D122" s="52"/>
      <c r="E122" s="52"/>
      <c r="F122" s="52"/>
      <c r="G122" s="58">
        <f>SUM(G127:G131)</f>
        <v>0</v>
      </c>
      <c r="H122" s="53">
        <f>IF(B122&gt;0,G122/B122,)</f>
        <v>0</v>
      </c>
    </row>
    <row r="123" spans="1:8" x14ac:dyDescent="0.25">
      <c r="A123" s="59" t="s">
        <v>33</v>
      </c>
      <c r="B123" s="31">
        <v>0</v>
      </c>
      <c r="C123" s="32" t="s">
        <v>30</v>
      </c>
      <c r="D123" s="60"/>
      <c r="E123" s="60"/>
      <c r="F123" s="60"/>
      <c r="G123" s="61"/>
      <c r="H123" s="62" t="str">
        <f>IF(H122&gt;$H$5,"NOK","OK")</f>
        <v>OK</v>
      </c>
    </row>
    <row r="124" spans="1:8" x14ac:dyDescent="0.25">
      <c r="A124" s="59" t="s">
        <v>34</v>
      </c>
      <c r="B124" s="31">
        <v>0</v>
      </c>
      <c r="C124" s="32" t="s">
        <v>30</v>
      </c>
      <c r="D124" s="32"/>
      <c r="E124" s="32"/>
      <c r="F124" s="32"/>
      <c r="G124" s="32"/>
      <c r="H124" s="63"/>
    </row>
    <row r="125" spans="1:8" x14ac:dyDescent="0.25">
      <c r="A125" s="59" t="s">
        <v>35</v>
      </c>
      <c r="B125" s="31">
        <v>0</v>
      </c>
      <c r="C125" s="32" t="s">
        <v>30</v>
      </c>
      <c r="D125" s="32"/>
      <c r="E125" s="32"/>
      <c r="F125" s="32"/>
      <c r="G125" s="32"/>
      <c r="H125" s="63"/>
    </row>
    <row r="126" spans="1:8" x14ac:dyDescent="0.25">
      <c r="A126" s="35" t="s">
        <v>69</v>
      </c>
      <c r="B126" s="64">
        <v>0</v>
      </c>
      <c r="C126" s="37" t="s">
        <v>30</v>
      </c>
      <c r="D126" s="37"/>
      <c r="E126" s="37"/>
      <c r="F126" s="37"/>
      <c r="G126" s="37"/>
      <c r="H126" s="65"/>
    </row>
    <row r="127" spans="1:8" x14ac:dyDescent="0.25">
      <c r="A127" s="25"/>
      <c r="B127" s="66" t="s">
        <v>56</v>
      </c>
      <c r="C127" s="67"/>
      <c r="D127" s="67"/>
      <c r="E127" s="42">
        <f>C127+D127</f>
        <v>0</v>
      </c>
      <c r="F127" s="67"/>
      <c r="G127" s="68">
        <v>0</v>
      </c>
      <c r="H127" s="26"/>
    </row>
    <row r="128" spans="1:8" x14ac:dyDescent="0.25">
      <c r="A128" s="25"/>
      <c r="B128" s="40" t="s">
        <v>57</v>
      </c>
      <c r="C128" s="41"/>
      <c r="D128" s="41"/>
      <c r="E128" s="42">
        <f>C128+D128</f>
        <v>0</v>
      </c>
      <c r="F128" s="41"/>
      <c r="G128" s="43">
        <v>0</v>
      </c>
      <c r="H128" s="26"/>
    </row>
    <row r="129" spans="1:8" x14ac:dyDescent="0.25">
      <c r="A129" s="25"/>
      <c r="B129" s="40" t="s">
        <v>61</v>
      </c>
      <c r="C129" s="41"/>
      <c r="D129" s="41"/>
      <c r="E129" s="42">
        <f>C129+D129</f>
        <v>0</v>
      </c>
      <c r="F129" s="41"/>
      <c r="G129" s="43">
        <v>0</v>
      </c>
      <c r="H129" s="48"/>
    </row>
    <row r="130" spans="1:8" x14ac:dyDescent="0.25">
      <c r="A130" s="25"/>
      <c r="B130" s="40" t="s">
        <v>62</v>
      </c>
      <c r="C130" s="41"/>
      <c r="D130" s="41"/>
      <c r="E130" s="42">
        <f>C130+D130</f>
        <v>0</v>
      </c>
      <c r="F130" s="41"/>
      <c r="G130" s="43">
        <v>0</v>
      </c>
      <c r="H130" s="48"/>
    </row>
    <row r="131" spans="1:8" x14ac:dyDescent="0.25">
      <c r="A131" s="25"/>
      <c r="B131" s="40" t="s">
        <v>32</v>
      </c>
      <c r="C131" s="41"/>
      <c r="D131" s="41"/>
      <c r="E131" s="42">
        <f>C131+D131</f>
        <v>0</v>
      </c>
      <c r="F131" s="41"/>
      <c r="G131" s="43">
        <v>0</v>
      </c>
      <c r="H131" s="48"/>
    </row>
    <row r="132" spans="1:8" x14ac:dyDescent="0.25">
      <c r="A132" s="45" t="s">
        <v>71</v>
      </c>
      <c r="B132" s="51">
        <v>0</v>
      </c>
      <c r="C132" s="52" t="s">
        <v>30</v>
      </c>
      <c r="D132" s="52"/>
      <c r="E132" s="52"/>
      <c r="F132" s="52"/>
      <c r="G132" s="33">
        <f>SUM(G134:G141)</f>
        <v>0</v>
      </c>
      <c r="H132" s="53">
        <f>IF(B132&gt;0,G132/B132,)</f>
        <v>0</v>
      </c>
    </row>
    <row r="133" spans="1:8" x14ac:dyDescent="0.25">
      <c r="A133" s="35">
        <v>602.21313999999995</v>
      </c>
      <c r="B133" s="36">
        <v>0</v>
      </c>
      <c r="C133" s="37" t="s">
        <v>38</v>
      </c>
      <c r="D133" s="37"/>
      <c r="E133" s="37"/>
      <c r="F133" s="37"/>
      <c r="G133" s="38"/>
      <c r="H133" s="39" t="str">
        <f>IF(H132&gt;$H$5,"NOK","OK")</f>
        <v>OK</v>
      </c>
    </row>
    <row r="134" spans="1:8" x14ac:dyDescent="0.25">
      <c r="A134" s="25"/>
      <c r="B134" s="40" t="s">
        <v>72</v>
      </c>
      <c r="C134" s="41"/>
      <c r="D134" s="41"/>
      <c r="E134" s="42">
        <f t="shared" ref="E134:E141" si="3">C134+D134</f>
        <v>0</v>
      </c>
      <c r="F134" s="41"/>
      <c r="G134" s="43">
        <v>0</v>
      </c>
      <c r="H134" s="26"/>
    </row>
    <row r="135" spans="1:8" x14ac:dyDescent="0.25">
      <c r="A135" s="25"/>
      <c r="B135" s="40" t="s">
        <v>73</v>
      </c>
      <c r="C135" s="41"/>
      <c r="D135" s="41"/>
      <c r="E135" s="42">
        <f t="shared" si="3"/>
        <v>0</v>
      </c>
      <c r="F135" s="41"/>
      <c r="G135" s="43">
        <v>0</v>
      </c>
      <c r="H135" s="26"/>
    </row>
    <row r="136" spans="1:8" x14ac:dyDescent="0.25">
      <c r="A136" s="25"/>
      <c r="B136" s="40" t="s">
        <v>39</v>
      </c>
      <c r="C136" s="41"/>
      <c r="D136" s="41"/>
      <c r="E136" s="42">
        <f t="shared" si="3"/>
        <v>0</v>
      </c>
      <c r="F136" s="41"/>
      <c r="G136" s="43">
        <v>0</v>
      </c>
      <c r="H136" s="48"/>
    </row>
    <row r="137" spans="1:8" x14ac:dyDescent="0.25">
      <c r="A137" s="25"/>
      <c r="B137" s="40" t="s">
        <v>74</v>
      </c>
      <c r="C137" s="41"/>
      <c r="D137" s="41"/>
      <c r="E137" s="42">
        <f t="shared" si="3"/>
        <v>0</v>
      </c>
      <c r="F137" s="41"/>
      <c r="G137" s="43">
        <v>0</v>
      </c>
      <c r="H137" s="48"/>
    </row>
    <row r="138" spans="1:8" x14ac:dyDescent="0.25">
      <c r="A138" s="25"/>
      <c r="B138" s="40" t="s">
        <v>75</v>
      </c>
      <c r="C138" s="41"/>
      <c r="D138" s="41"/>
      <c r="E138" s="42">
        <f t="shared" si="3"/>
        <v>0</v>
      </c>
      <c r="F138" s="41"/>
      <c r="G138" s="43">
        <v>0</v>
      </c>
      <c r="H138" s="48"/>
    </row>
    <row r="139" spans="1:8" x14ac:dyDescent="0.25">
      <c r="A139" s="25"/>
      <c r="B139" s="40" t="s">
        <v>77</v>
      </c>
      <c r="C139" s="41"/>
      <c r="D139" s="41"/>
      <c r="E139" s="42">
        <f t="shared" si="3"/>
        <v>0</v>
      </c>
      <c r="F139" s="41"/>
      <c r="G139" s="43">
        <v>0</v>
      </c>
      <c r="H139" s="48"/>
    </row>
    <row r="140" spans="1:8" x14ac:dyDescent="0.25">
      <c r="A140" s="25"/>
      <c r="B140" s="40" t="s">
        <v>76</v>
      </c>
      <c r="C140" s="41"/>
      <c r="D140" s="41"/>
      <c r="E140" s="42">
        <f t="shared" si="3"/>
        <v>0</v>
      </c>
      <c r="F140" s="41"/>
      <c r="G140" s="43">
        <v>0</v>
      </c>
      <c r="H140" s="48"/>
    </row>
    <row r="141" spans="1:8" x14ac:dyDescent="0.25">
      <c r="A141" s="25"/>
      <c r="B141" s="40" t="s">
        <v>63</v>
      </c>
      <c r="C141" s="41"/>
      <c r="D141" s="41"/>
      <c r="E141" s="42">
        <f t="shared" si="3"/>
        <v>0</v>
      </c>
      <c r="F141" s="41"/>
      <c r="G141" s="43">
        <v>0</v>
      </c>
      <c r="H141" s="48"/>
    </row>
    <row r="142" spans="1:8" x14ac:dyDescent="0.25">
      <c r="A142" s="45" t="s">
        <v>146</v>
      </c>
      <c r="B142" s="51">
        <v>0</v>
      </c>
      <c r="C142" s="52" t="s">
        <v>30</v>
      </c>
      <c r="D142" s="52"/>
      <c r="E142" s="52"/>
      <c r="F142" s="52"/>
      <c r="G142" s="33">
        <f>SUM(G144:G151)</f>
        <v>0</v>
      </c>
      <c r="H142" s="53">
        <f>IF(B142&gt;0,G142/B142,)</f>
        <v>0</v>
      </c>
    </row>
    <row r="143" spans="1:8" x14ac:dyDescent="0.25">
      <c r="A143" s="35">
        <v>602.31313999999998</v>
      </c>
      <c r="B143" s="36">
        <v>0</v>
      </c>
      <c r="C143" s="37" t="s">
        <v>38</v>
      </c>
      <c r="D143" s="37"/>
      <c r="E143" s="37"/>
      <c r="F143" s="37"/>
      <c r="G143" s="38"/>
      <c r="H143" s="39" t="str">
        <f>IF(H142&gt;$H$5,"NOK","OK")</f>
        <v>OK</v>
      </c>
    </row>
    <row r="144" spans="1:8" x14ac:dyDescent="0.25">
      <c r="A144" s="25"/>
      <c r="B144" s="40" t="s">
        <v>72</v>
      </c>
      <c r="C144" s="41"/>
      <c r="D144" s="41"/>
      <c r="E144" s="42">
        <f t="shared" ref="E144:E151" si="4">C144+D144</f>
        <v>0</v>
      </c>
      <c r="F144" s="41"/>
      <c r="G144" s="43">
        <v>0</v>
      </c>
      <c r="H144" s="26"/>
    </row>
    <row r="145" spans="1:9" x14ac:dyDescent="0.25">
      <c r="A145" s="25"/>
      <c r="B145" s="40" t="s">
        <v>73</v>
      </c>
      <c r="C145" s="41"/>
      <c r="D145" s="41"/>
      <c r="E145" s="42">
        <f t="shared" si="4"/>
        <v>0</v>
      </c>
      <c r="F145" s="41"/>
      <c r="G145" s="43">
        <v>0</v>
      </c>
      <c r="H145" s="26"/>
    </row>
    <row r="146" spans="1:9" x14ac:dyDescent="0.25">
      <c r="A146" s="25"/>
      <c r="B146" s="40" t="s">
        <v>39</v>
      </c>
      <c r="C146" s="41"/>
      <c r="D146" s="41"/>
      <c r="E146" s="42">
        <f t="shared" si="4"/>
        <v>0</v>
      </c>
      <c r="F146" s="41"/>
      <c r="G146" s="43">
        <v>0</v>
      </c>
      <c r="H146" s="48"/>
    </row>
    <row r="147" spans="1:9" x14ac:dyDescent="0.25">
      <c r="A147" s="25"/>
      <c r="B147" s="40" t="s">
        <v>47</v>
      </c>
      <c r="C147" s="41"/>
      <c r="D147" s="41"/>
      <c r="E147" s="42">
        <f t="shared" si="4"/>
        <v>0</v>
      </c>
      <c r="F147" s="41"/>
      <c r="G147" s="43">
        <v>0</v>
      </c>
      <c r="H147" s="48"/>
    </row>
    <row r="148" spans="1:9" x14ac:dyDescent="0.25">
      <c r="A148" s="25"/>
      <c r="B148" s="40" t="s">
        <v>75</v>
      </c>
      <c r="C148" s="41"/>
      <c r="D148" s="41"/>
      <c r="E148" s="42">
        <f t="shared" si="4"/>
        <v>0</v>
      </c>
      <c r="F148" s="41"/>
      <c r="G148" s="43">
        <v>0</v>
      </c>
      <c r="H148" s="48"/>
    </row>
    <row r="149" spans="1:9" x14ac:dyDescent="0.25">
      <c r="A149" s="25"/>
      <c r="B149" s="40" t="s">
        <v>77</v>
      </c>
      <c r="C149" s="41"/>
      <c r="D149" s="41"/>
      <c r="E149" s="42">
        <f t="shared" si="4"/>
        <v>0</v>
      </c>
      <c r="F149" s="41"/>
      <c r="G149" s="43">
        <v>0</v>
      </c>
      <c r="H149" s="48"/>
    </row>
    <row r="150" spans="1:9" x14ac:dyDescent="0.25">
      <c r="A150" s="25"/>
      <c r="B150" s="40" t="s">
        <v>76</v>
      </c>
      <c r="C150" s="41"/>
      <c r="D150" s="41"/>
      <c r="E150" s="42">
        <f t="shared" si="4"/>
        <v>0</v>
      </c>
      <c r="F150" s="41"/>
      <c r="G150" s="43">
        <v>0</v>
      </c>
      <c r="H150" s="48"/>
    </row>
    <row r="151" spans="1:9" x14ac:dyDescent="0.25">
      <c r="A151" s="25"/>
      <c r="B151" s="40" t="s">
        <v>63</v>
      </c>
      <c r="C151" s="41"/>
      <c r="D151" s="41"/>
      <c r="E151" s="42">
        <f t="shared" si="4"/>
        <v>0</v>
      </c>
      <c r="F151" s="41"/>
      <c r="G151" s="43">
        <v>0</v>
      </c>
      <c r="H151" s="48"/>
    </row>
    <row r="152" spans="1:9" x14ac:dyDescent="0.25">
      <c r="A152" s="45" t="s">
        <v>78</v>
      </c>
      <c r="B152" s="51">
        <v>0</v>
      </c>
      <c r="C152" s="52" t="s">
        <v>30</v>
      </c>
      <c r="D152" s="52"/>
      <c r="E152" s="52"/>
      <c r="F152" s="52"/>
      <c r="G152" s="33">
        <f>SUM(G154:G160)</f>
        <v>0</v>
      </c>
      <c r="H152" s="53">
        <f>IF(B152&gt;0,G152/B152,)</f>
        <v>0</v>
      </c>
    </row>
    <row r="153" spans="1:9" x14ac:dyDescent="0.25">
      <c r="A153" s="35">
        <v>602.12324000000001</v>
      </c>
      <c r="B153" s="36">
        <v>0</v>
      </c>
      <c r="C153" s="37" t="s">
        <v>38</v>
      </c>
      <c r="D153" s="37"/>
      <c r="E153" s="37"/>
      <c r="F153" s="37"/>
      <c r="G153" s="38"/>
      <c r="H153" s="39" t="str">
        <f>IF(H152&gt;$H$5,"NOK","OK")</f>
        <v>OK</v>
      </c>
    </row>
    <row r="154" spans="1:9" x14ac:dyDescent="0.25">
      <c r="A154" s="25"/>
      <c r="B154" s="40" t="s">
        <v>72</v>
      </c>
      <c r="C154" s="41"/>
      <c r="D154" s="41"/>
      <c r="E154" s="42">
        <f t="shared" ref="E154:E160" si="5">C154+D154</f>
        <v>0</v>
      </c>
      <c r="F154" s="41"/>
      <c r="G154" s="43">
        <v>0</v>
      </c>
      <c r="H154" s="26"/>
    </row>
    <row r="155" spans="1:9" x14ac:dyDescent="0.25">
      <c r="A155" s="25"/>
      <c r="B155" s="40" t="s">
        <v>73</v>
      </c>
      <c r="C155" s="41"/>
      <c r="D155" s="41"/>
      <c r="E155" s="42">
        <f t="shared" si="5"/>
        <v>0</v>
      </c>
      <c r="F155" s="41"/>
      <c r="G155" s="43">
        <v>0</v>
      </c>
      <c r="H155" s="26"/>
    </row>
    <row r="156" spans="1:9" x14ac:dyDescent="0.25">
      <c r="A156" s="25"/>
      <c r="B156" s="40" t="s">
        <v>39</v>
      </c>
      <c r="C156" s="41"/>
      <c r="D156" s="41"/>
      <c r="E156" s="42">
        <f t="shared" si="5"/>
        <v>0</v>
      </c>
      <c r="F156" s="41"/>
      <c r="G156" s="43">
        <v>0</v>
      </c>
      <c r="H156" s="48"/>
    </row>
    <row r="157" spans="1:9" x14ac:dyDescent="0.25">
      <c r="A157" s="25"/>
      <c r="B157" s="40" t="s">
        <v>74</v>
      </c>
      <c r="C157" s="41"/>
      <c r="D157" s="41"/>
      <c r="E157" s="42">
        <f t="shared" si="5"/>
        <v>0</v>
      </c>
      <c r="F157" s="41"/>
      <c r="G157" s="43">
        <v>0</v>
      </c>
      <c r="H157" s="48"/>
    </row>
    <row r="158" spans="1:9" x14ac:dyDescent="0.25">
      <c r="A158" s="25"/>
      <c r="B158" s="40" t="s">
        <v>77</v>
      </c>
      <c r="C158" s="41"/>
      <c r="D158" s="41"/>
      <c r="E158" s="42">
        <f t="shared" si="5"/>
        <v>0</v>
      </c>
      <c r="F158" s="41"/>
      <c r="G158" s="43">
        <v>0</v>
      </c>
      <c r="H158" s="48"/>
    </row>
    <row r="159" spans="1:9" x14ac:dyDescent="0.25">
      <c r="A159" s="25"/>
      <c r="B159" s="40" t="s">
        <v>76</v>
      </c>
      <c r="C159" s="41"/>
      <c r="D159" s="41"/>
      <c r="E159" s="42">
        <f t="shared" si="5"/>
        <v>0</v>
      </c>
      <c r="F159" s="41"/>
      <c r="G159" s="43">
        <v>0</v>
      </c>
      <c r="H159" s="48"/>
      <c r="I159" s="13"/>
    </row>
    <row r="160" spans="1:9" x14ac:dyDescent="0.25">
      <c r="A160" s="25"/>
      <c r="B160" s="40" t="s">
        <v>63</v>
      </c>
      <c r="C160" s="41"/>
      <c r="D160" s="41"/>
      <c r="E160" s="42">
        <f t="shared" si="5"/>
        <v>0</v>
      </c>
      <c r="F160" s="41"/>
      <c r="G160" s="43">
        <v>0</v>
      </c>
      <c r="H160" s="48"/>
    </row>
    <row r="161" spans="1:8" x14ac:dyDescent="0.25">
      <c r="A161" s="45" t="s">
        <v>145</v>
      </c>
      <c r="B161" s="51">
        <v>0</v>
      </c>
      <c r="C161" s="52" t="s">
        <v>30</v>
      </c>
      <c r="D161" s="52"/>
      <c r="E161" s="52"/>
      <c r="F161" s="52"/>
      <c r="G161" s="69">
        <f>SUM(G163:G167)</f>
        <v>0</v>
      </c>
      <c r="H161" s="53">
        <f>IF(B161&gt;0,G161/B161,)</f>
        <v>0</v>
      </c>
    </row>
    <row r="162" spans="1:8" x14ac:dyDescent="0.25">
      <c r="A162" s="35">
        <v>602.12423000000001</v>
      </c>
      <c r="B162" s="36">
        <v>0</v>
      </c>
      <c r="C162" s="37" t="s">
        <v>38</v>
      </c>
      <c r="D162" s="37"/>
      <c r="E162" s="37"/>
      <c r="F162" s="37"/>
      <c r="G162" s="70"/>
      <c r="H162" s="39" t="str">
        <f>IF(H161&gt;$H$5,"NOK","OK")</f>
        <v>OK</v>
      </c>
    </row>
    <row r="163" spans="1:8" x14ac:dyDescent="0.25">
      <c r="A163" s="25"/>
      <c r="B163" s="40" t="s">
        <v>72</v>
      </c>
      <c r="C163" s="41"/>
      <c r="D163" s="41"/>
      <c r="E163" s="42">
        <f>C163+D163</f>
        <v>0</v>
      </c>
      <c r="F163" s="41"/>
      <c r="G163" s="43">
        <v>0</v>
      </c>
      <c r="H163" s="26"/>
    </row>
    <row r="164" spans="1:8" x14ac:dyDescent="0.25">
      <c r="A164" s="25"/>
      <c r="B164" s="40" t="s">
        <v>73</v>
      </c>
      <c r="C164" s="41"/>
      <c r="D164" s="41"/>
      <c r="E164" s="42">
        <f>C164+D164</f>
        <v>0</v>
      </c>
      <c r="F164" s="41"/>
      <c r="G164" s="43">
        <v>0</v>
      </c>
      <c r="H164" s="26"/>
    </row>
    <row r="165" spans="1:8" x14ac:dyDescent="0.25">
      <c r="A165" s="25"/>
      <c r="B165" s="40" t="s">
        <v>39</v>
      </c>
      <c r="C165" s="41"/>
      <c r="D165" s="41"/>
      <c r="E165" s="42">
        <f>C165+D165</f>
        <v>0</v>
      </c>
      <c r="F165" s="41"/>
      <c r="G165" s="43">
        <v>0</v>
      </c>
      <c r="H165" s="48"/>
    </row>
    <row r="166" spans="1:8" x14ac:dyDescent="0.25">
      <c r="A166" s="25"/>
      <c r="B166" s="40" t="s">
        <v>74</v>
      </c>
      <c r="C166" s="41"/>
      <c r="D166" s="41"/>
      <c r="E166" s="42">
        <f>C166+D166</f>
        <v>0</v>
      </c>
      <c r="F166" s="41"/>
      <c r="G166" s="43">
        <v>0</v>
      </c>
      <c r="H166" s="48"/>
    </row>
    <row r="167" spans="1:8" x14ac:dyDescent="0.25">
      <c r="A167" s="25"/>
      <c r="B167" s="40" t="s">
        <v>63</v>
      </c>
      <c r="C167" s="41"/>
      <c r="D167" s="41"/>
      <c r="E167" s="42">
        <f>C167+D167</f>
        <v>0</v>
      </c>
      <c r="F167" s="41"/>
      <c r="G167" s="43">
        <v>0</v>
      </c>
      <c r="H167" s="48"/>
    </row>
    <row r="168" spans="1:8" x14ac:dyDescent="0.25">
      <c r="A168" s="45" t="s">
        <v>79</v>
      </c>
      <c r="B168" s="51">
        <v>0</v>
      </c>
      <c r="C168" s="52" t="s">
        <v>30</v>
      </c>
      <c r="D168" s="52"/>
      <c r="E168" s="52"/>
      <c r="F168" s="52"/>
      <c r="G168" s="33">
        <f>SUM(G170:G177)</f>
        <v>0</v>
      </c>
      <c r="H168" s="53">
        <f>IF(B168&gt;0,G168/B168,)</f>
        <v>0</v>
      </c>
    </row>
    <row r="169" spans="1:8" x14ac:dyDescent="0.25">
      <c r="A169" s="35">
        <v>602.13224000000002</v>
      </c>
      <c r="B169" s="36">
        <v>0</v>
      </c>
      <c r="C169" s="37" t="s">
        <v>38</v>
      </c>
      <c r="D169" s="37"/>
      <c r="E169" s="37"/>
      <c r="F169" s="37"/>
      <c r="G169" s="38"/>
      <c r="H169" s="39" t="str">
        <f>IF(H168&gt;$H$5,"NOK","OK")</f>
        <v>OK</v>
      </c>
    </row>
    <row r="170" spans="1:8" x14ac:dyDescent="0.25">
      <c r="A170" s="25"/>
      <c r="B170" s="40" t="s">
        <v>72</v>
      </c>
      <c r="C170" s="41"/>
      <c r="D170" s="41"/>
      <c r="E170" s="42">
        <f t="shared" ref="E170:E177" si="6">C170+D170</f>
        <v>0</v>
      </c>
      <c r="F170" s="41"/>
      <c r="G170" s="43">
        <v>0</v>
      </c>
      <c r="H170" s="26"/>
    </row>
    <row r="171" spans="1:8" x14ac:dyDescent="0.25">
      <c r="A171" s="25"/>
      <c r="B171" s="40" t="s">
        <v>73</v>
      </c>
      <c r="C171" s="41"/>
      <c r="D171" s="41"/>
      <c r="E171" s="42">
        <f t="shared" si="6"/>
        <v>0</v>
      </c>
      <c r="F171" s="41"/>
      <c r="G171" s="43">
        <v>0</v>
      </c>
      <c r="H171" s="26"/>
    </row>
    <row r="172" spans="1:8" x14ac:dyDescent="0.25">
      <c r="A172" s="25"/>
      <c r="B172" s="40" t="s">
        <v>39</v>
      </c>
      <c r="C172" s="41"/>
      <c r="D172" s="41"/>
      <c r="E172" s="42">
        <f t="shared" si="6"/>
        <v>0</v>
      </c>
      <c r="F172" s="41"/>
      <c r="G172" s="43">
        <v>0</v>
      </c>
      <c r="H172" s="48"/>
    </row>
    <row r="173" spans="1:8" x14ac:dyDescent="0.25">
      <c r="A173" s="25"/>
      <c r="B173" s="40" t="s">
        <v>74</v>
      </c>
      <c r="C173" s="41"/>
      <c r="D173" s="41"/>
      <c r="E173" s="42">
        <f t="shared" si="6"/>
        <v>0</v>
      </c>
      <c r="F173" s="41"/>
      <c r="G173" s="43">
        <v>0</v>
      </c>
      <c r="H173" s="48"/>
    </row>
    <row r="174" spans="1:8" x14ac:dyDescent="0.25">
      <c r="A174" s="25"/>
      <c r="B174" s="40" t="s">
        <v>77</v>
      </c>
      <c r="C174" s="41"/>
      <c r="D174" s="41"/>
      <c r="E174" s="42">
        <f t="shared" si="6"/>
        <v>0</v>
      </c>
      <c r="F174" s="41"/>
      <c r="G174" s="43">
        <v>0</v>
      </c>
      <c r="H174" s="48"/>
    </row>
    <row r="175" spans="1:8" x14ac:dyDescent="0.25">
      <c r="A175" s="25"/>
      <c r="B175" s="40" t="s">
        <v>76</v>
      </c>
      <c r="C175" s="41"/>
      <c r="D175" s="41"/>
      <c r="E175" s="42">
        <f t="shared" si="6"/>
        <v>0</v>
      </c>
      <c r="F175" s="41"/>
      <c r="G175" s="43">
        <v>0</v>
      </c>
      <c r="H175" s="48"/>
    </row>
    <row r="176" spans="1:8" x14ac:dyDescent="0.25">
      <c r="A176" s="25"/>
      <c r="B176" s="40" t="s">
        <v>80</v>
      </c>
      <c r="C176" s="41"/>
      <c r="D176" s="41"/>
      <c r="E176" s="42">
        <f t="shared" si="6"/>
        <v>0</v>
      </c>
      <c r="F176" s="41"/>
      <c r="G176" s="43">
        <v>0</v>
      </c>
      <c r="H176" s="48"/>
    </row>
    <row r="177" spans="1:8" x14ac:dyDescent="0.25">
      <c r="A177" s="25"/>
      <c r="B177" s="40" t="s">
        <v>63</v>
      </c>
      <c r="C177" s="41"/>
      <c r="D177" s="41"/>
      <c r="E177" s="42">
        <f t="shared" si="6"/>
        <v>0</v>
      </c>
      <c r="F177" s="41"/>
      <c r="G177" s="43">
        <v>0</v>
      </c>
      <c r="H177" s="48"/>
    </row>
    <row r="178" spans="1:8" x14ac:dyDescent="0.25">
      <c r="A178" s="45" t="s">
        <v>86</v>
      </c>
      <c r="B178" s="51">
        <v>0</v>
      </c>
      <c r="C178" s="52" t="s">
        <v>30</v>
      </c>
      <c r="D178" s="52"/>
      <c r="E178" s="52"/>
      <c r="F178" s="52"/>
      <c r="G178" s="33">
        <f>SUM(G180:G185)</f>
        <v>0</v>
      </c>
      <c r="H178" s="53">
        <f>IF(B178&gt;0,G178/B178,)</f>
        <v>0</v>
      </c>
    </row>
    <row r="179" spans="1:8" x14ac:dyDescent="0.25">
      <c r="A179" s="35">
        <v>602.34412999999995</v>
      </c>
      <c r="B179" s="36">
        <v>0</v>
      </c>
      <c r="C179" s="37" t="s">
        <v>38</v>
      </c>
      <c r="D179" s="37"/>
      <c r="E179" s="37"/>
      <c r="F179" s="37"/>
      <c r="G179" s="38"/>
      <c r="H179" s="39" t="str">
        <f>IF(H178&gt;$H$5,"NOK","OK")</f>
        <v>OK</v>
      </c>
    </row>
    <row r="180" spans="1:8" x14ac:dyDescent="0.25">
      <c r="A180" s="25"/>
      <c r="B180" s="40" t="s">
        <v>72</v>
      </c>
      <c r="C180" s="41"/>
      <c r="D180" s="41"/>
      <c r="E180" s="42">
        <f t="shared" ref="E180:E185" si="7">C180+D180</f>
        <v>0</v>
      </c>
      <c r="F180" s="41"/>
      <c r="G180" s="43">
        <v>0</v>
      </c>
      <c r="H180" s="26"/>
    </row>
    <row r="181" spans="1:8" x14ac:dyDescent="0.25">
      <c r="A181" s="25"/>
      <c r="B181" s="40" t="s">
        <v>73</v>
      </c>
      <c r="C181" s="41"/>
      <c r="D181" s="41"/>
      <c r="E181" s="42">
        <f t="shared" si="7"/>
        <v>0</v>
      </c>
      <c r="F181" s="41"/>
      <c r="G181" s="43">
        <v>0</v>
      </c>
      <c r="H181" s="26"/>
    </row>
    <row r="182" spans="1:8" x14ac:dyDescent="0.25">
      <c r="A182" s="25"/>
      <c r="B182" s="40" t="s">
        <v>39</v>
      </c>
      <c r="C182" s="41"/>
      <c r="D182" s="41"/>
      <c r="E182" s="42">
        <f t="shared" si="7"/>
        <v>0</v>
      </c>
      <c r="F182" s="41"/>
      <c r="G182" s="43">
        <v>0</v>
      </c>
      <c r="H182" s="48"/>
    </row>
    <row r="183" spans="1:8" x14ac:dyDescent="0.25">
      <c r="A183" s="25"/>
      <c r="B183" s="40" t="s">
        <v>47</v>
      </c>
      <c r="C183" s="41"/>
      <c r="D183" s="41"/>
      <c r="E183" s="42">
        <f t="shared" si="7"/>
        <v>0</v>
      </c>
      <c r="F183" s="41"/>
      <c r="G183" s="43">
        <v>0</v>
      </c>
      <c r="H183" s="48"/>
    </row>
    <row r="184" spans="1:8" x14ac:dyDescent="0.25">
      <c r="A184" s="25"/>
      <c r="B184" s="40" t="s">
        <v>77</v>
      </c>
      <c r="C184" s="41"/>
      <c r="D184" s="41"/>
      <c r="E184" s="42">
        <f t="shared" si="7"/>
        <v>0</v>
      </c>
      <c r="F184" s="41"/>
      <c r="G184" s="43">
        <v>0</v>
      </c>
      <c r="H184" s="48"/>
    </row>
    <row r="185" spans="1:8" x14ac:dyDescent="0.25">
      <c r="A185" s="25"/>
      <c r="B185" s="40" t="s">
        <v>76</v>
      </c>
      <c r="C185" s="41"/>
      <c r="D185" s="41"/>
      <c r="E185" s="42">
        <f t="shared" si="7"/>
        <v>0</v>
      </c>
      <c r="F185" s="41"/>
      <c r="G185" s="43">
        <v>0</v>
      </c>
      <c r="H185" s="48"/>
    </row>
    <row r="186" spans="1:8" x14ac:dyDescent="0.25">
      <c r="A186" s="45" t="s">
        <v>81</v>
      </c>
      <c r="B186" s="51">
        <v>0</v>
      </c>
      <c r="C186" s="52" t="s">
        <v>30</v>
      </c>
      <c r="D186" s="52"/>
      <c r="E186" s="52"/>
      <c r="F186" s="52"/>
      <c r="G186" s="33">
        <f>SUM(G188:G193)</f>
        <v>0</v>
      </c>
      <c r="H186" s="53">
        <f>IF(B186&gt;0,G186/B186,)</f>
        <v>0</v>
      </c>
    </row>
    <row r="187" spans="1:8" x14ac:dyDescent="0.25">
      <c r="A187" s="35">
        <v>602.15205000000003</v>
      </c>
      <c r="B187" s="36">
        <v>0</v>
      </c>
      <c r="C187" s="37" t="s">
        <v>38</v>
      </c>
      <c r="D187" s="37"/>
      <c r="E187" s="37"/>
      <c r="F187" s="37"/>
      <c r="G187" s="38"/>
      <c r="H187" s="39" t="str">
        <f>IF(H186&gt;$H$5,"NOK","OK")</f>
        <v>OK</v>
      </c>
    </row>
    <row r="188" spans="1:8" x14ac:dyDescent="0.25">
      <c r="A188" s="25"/>
      <c r="B188" s="40" t="s">
        <v>72</v>
      </c>
      <c r="C188" s="41"/>
      <c r="D188" s="41"/>
      <c r="E188" s="42">
        <f t="shared" ref="E188:E193" si="8">C188+D188</f>
        <v>0</v>
      </c>
      <c r="F188" s="41"/>
      <c r="G188" s="43">
        <v>0</v>
      </c>
      <c r="H188" s="26"/>
    </row>
    <row r="189" spans="1:8" x14ac:dyDescent="0.25">
      <c r="A189" s="25"/>
      <c r="B189" s="40" t="s">
        <v>73</v>
      </c>
      <c r="C189" s="41"/>
      <c r="D189" s="41"/>
      <c r="E189" s="42">
        <f t="shared" si="8"/>
        <v>0</v>
      </c>
      <c r="F189" s="41"/>
      <c r="G189" s="43">
        <v>0</v>
      </c>
      <c r="H189" s="26"/>
    </row>
    <row r="190" spans="1:8" x14ac:dyDescent="0.25">
      <c r="A190" s="25"/>
      <c r="B190" s="40" t="s">
        <v>74</v>
      </c>
      <c r="C190" s="41"/>
      <c r="D190" s="41"/>
      <c r="E190" s="42">
        <f t="shared" si="8"/>
        <v>0</v>
      </c>
      <c r="F190" s="41"/>
      <c r="G190" s="43">
        <v>0</v>
      </c>
      <c r="H190" s="48"/>
    </row>
    <row r="191" spans="1:8" x14ac:dyDescent="0.25">
      <c r="A191" s="25"/>
      <c r="B191" s="40" t="s">
        <v>75</v>
      </c>
      <c r="C191" s="41"/>
      <c r="D191" s="41"/>
      <c r="E191" s="42">
        <f t="shared" si="8"/>
        <v>0</v>
      </c>
      <c r="F191" s="41"/>
      <c r="G191" s="43">
        <v>0</v>
      </c>
      <c r="H191" s="48"/>
    </row>
    <row r="192" spans="1:8" x14ac:dyDescent="0.25">
      <c r="A192" s="25"/>
      <c r="B192" s="40" t="s">
        <v>77</v>
      </c>
      <c r="C192" s="41"/>
      <c r="D192" s="41"/>
      <c r="E192" s="42">
        <f t="shared" si="8"/>
        <v>0</v>
      </c>
      <c r="F192" s="41"/>
      <c r="G192" s="43">
        <v>0</v>
      </c>
      <c r="H192" s="48"/>
    </row>
    <row r="193" spans="1:8" x14ac:dyDescent="0.25">
      <c r="A193" s="25"/>
      <c r="B193" s="40" t="s">
        <v>76</v>
      </c>
      <c r="C193" s="41"/>
      <c r="D193" s="41"/>
      <c r="E193" s="42">
        <f t="shared" si="8"/>
        <v>0</v>
      </c>
      <c r="F193" s="41"/>
      <c r="G193" s="43">
        <v>0</v>
      </c>
      <c r="H193" s="48"/>
    </row>
    <row r="194" spans="1:8" x14ac:dyDescent="0.25">
      <c r="A194" s="45" t="s">
        <v>82</v>
      </c>
      <c r="B194" s="51">
        <v>0</v>
      </c>
      <c r="C194" s="52" t="s">
        <v>30</v>
      </c>
      <c r="D194" s="52"/>
      <c r="E194" s="52"/>
      <c r="F194" s="52"/>
      <c r="G194" s="33">
        <f>SUM(G196:G202)</f>
        <v>0</v>
      </c>
      <c r="H194" s="53">
        <f>IF(B194&gt;0,G194/B194,)</f>
        <v>0</v>
      </c>
    </row>
    <row r="195" spans="1:8" x14ac:dyDescent="0.25">
      <c r="A195" s="35">
        <v>602.15700000000004</v>
      </c>
      <c r="B195" s="36">
        <v>0</v>
      </c>
      <c r="C195" s="37" t="s">
        <v>38</v>
      </c>
      <c r="D195" s="37"/>
      <c r="E195" s="37"/>
      <c r="F195" s="37"/>
      <c r="G195" s="38"/>
      <c r="H195" s="39" t="str">
        <f>IF(H194&gt;$H$5,"NOK","OK")</f>
        <v>OK</v>
      </c>
    </row>
    <row r="196" spans="1:8" x14ac:dyDescent="0.25">
      <c r="A196" s="25"/>
      <c r="B196" s="40" t="s">
        <v>72</v>
      </c>
      <c r="C196" s="41"/>
      <c r="D196" s="41"/>
      <c r="E196" s="42">
        <f t="shared" ref="E196:E202" si="9">C196+D196</f>
        <v>0</v>
      </c>
      <c r="F196" s="41"/>
      <c r="G196" s="43">
        <v>0</v>
      </c>
      <c r="H196" s="26"/>
    </row>
    <row r="197" spans="1:8" x14ac:dyDescent="0.25">
      <c r="A197" s="25"/>
      <c r="B197" s="40" t="s">
        <v>73</v>
      </c>
      <c r="C197" s="41"/>
      <c r="D197" s="41"/>
      <c r="E197" s="42">
        <f t="shared" si="9"/>
        <v>0</v>
      </c>
      <c r="F197" s="41"/>
      <c r="G197" s="43">
        <v>0</v>
      </c>
      <c r="H197" s="26"/>
    </row>
    <row r="198" spans="1:8" x14ac:dyDescent="0.25">
      <c r="A198" s="25"/>
      <c r="B198" s="40" t="s">
        <v>83</v>
      </c>
      <c r="C198" s="41"/>
      <c r="D198" s="41"/>
      <c r="E198" s="42">
        <f t="shared" si="9"/>
        <v>0</v>
      </c>
      <c r="F198" s="41"/>
      <c r="G198" s="43">
        <v>0</v>
      </c>
      <c r="H198" s="48"/>
    </row>
    <row r="199" spans="1:8" x14ac:dyDescent="0.25">
      <c r="A199" s="25"/>
      <c r="B199" s="40" t="s">
        <v>74</v>
      </c>
      <c r="C199" s="41"/>
      <c r="D199" s="41"/>
      <c r="E199" s="42">
        <f t="shared" si="9"/>
        <v>0</v>
      </c>
      <c r="F199" s="41"/>
      <c r="G199" s="43">
        <v>0</v>
      </c>
      <c r="H199" s="48"/>
    </row>
    <row r="200" spans="1:8" x14ac:dyDescent="0.25">
      <c r="A200" s="25"/>
      <c r="B200" s="40" t="s">
        <v>75</v>
      </c>
      <c r="C200" s="41"/>
      <c r="D200" s="41"/>
      <c r="E200" s="42">
        <f t="shared" si="9"/>
        <v>0</v>
      </c>
      <c r="F200" s="41"/>
      <c r="G200" s="43">
        <v>0</v>
      </c>
      <c r="H200" s="48"/>
    </row>
    <row r="201" spans="1:8" x14ac:dyDescent="0.25">
      <c r="A201" s="25"/>
      <c r="B201" s="40" t="s">
        <v>77</v>
      </c>
      <c r="C201" s="41"/>
      <c r="D201" s="41"/>
      <c r="E201" s="42">
        <f t="shared" si="9"/>
        <v>0</v>
      </c>
      <c r="F201" s="41"/>
      <c r="G201" s="43">
        <v>0</v>
      </c>
      <c r="H201" s="48"/>
    </row>
    <row r="202" spans="1:8" x14ac:dyDescent="0.25">
      <c r="A202" s="25"/>
      <c r="B202" s="40" t="s">
        <v>76</v>
      </c>
      <c r="C202" s="41"/>
      <c r="D202" s="41"/>
      <c r="E202" s="42">
        <f t="shared" si="9"/>
        <v>0</v>
      </c>
      <c r="F202" s="41"/>
      <c r="G202" s="43">
        <v>0</v>
      </c>
      <c r="H202" s="48"/>
    </row>
    <row r="203" spans="1:8" x14ac:dyDescent="0.25">
      <c r="A203" s="45" t="s">
        <v>84</v>
      </c>
      <c r="B203" s="51">
        <v>0</v>
      </c>
      <c r="C203" s="52" t="s">
        <v>30</v>
      </c>
      <c r="D203" s="52"/>
      <c r="E203" s="52"/>
      <c r="F203" s="52"/>
      <c r="G203" s="33">
        <f>SUM(G205:G210)</f>
        <v>0</v>
      </c>
      <c r="H203" s="53">
        <f>IF(B203&gt;0,G203/B203,)</f>
        <v>0</v>
      </c>
    </row>
    <row r="204" spans="1:8" x14ac:dyDescent="0.25">
      <c r="A204" s="35">
        <v>602.16714999999999</v>
      </c>
      <c r="B204" s="36">
        <v>0</v>
      </c>
      <c r="C204" s="37" t="s">
        <v>38</v>
      </c>
      <c r="D204" s="37"/>
      <c r="E204" s="37"/>
      <c r="F204" s="37"/>
      <c r="G204" s="38"/>
      <c r="H204" s="39" t="str">
        <f>IF(H203&gt;$H$5,"NOK","OK")</f>
        <v>OK</v>
      </c>
    </row>
    <row r="205" spans="1:8" x14ac:dyDescent="0.25">
      <c r="A205" s="25"/>
      <c r="B205" s="40" t="s">
        <v>72</v>
      </c>
      <c r="C205" s="41"/>
      <c r="D205" s="41"/>
      <c r="E205" s="42">
        <f t="shared" ref="E205:E210" si="10">C205+D205</f>
        <v>0</v>
      </c>
      <c r="F205" s="41"/>
      <c r="G205" s="43">
        <v>0</v>
      </c>
      <c r="H205" s="26"/>
    </row>
    <row r="206" spans="1:8" x14ac:dyDescent="0.25">
      <c r="A206" s="25"/>
      <c r="B206" s="40" t="s">
        <v>73</v>
      </c>
      <c r="C206" s="41"/>
      <c r="D206" s="41"/>
      <c r="E206" s="42">
        <f t="shared" si="10"/>
        <v>0</v>
      </c>
      <c r="F206" s="41"/>
      <c r="G206" s="43">
        <v>0</v>
      </c>
      <c r="H206" s="26"/>
    </row>
    <row r="207" spans="1:8" x14ac:dyDescent="0.25">
      <c r="A207" s="25"/>
      <c r="B207" s="40" t="s">
        <v>47</v>
      </c>
      <c r="C207" s="41"/>
      <c r="D207" s="41"/>
      <c r="E207" s="42">
        <f t="shared" si="10"/>
        <v>0</v>
      </c>
      <c r="F207" s="41"/>
      <c r="G207" s="43">
        <v>0</v>
      </c>
      <c r="H207" s="48"/>
    </row>
    <row r="208" spans="1:8" x14ac:dyDescent="0.25">
      <c r="A208" s="25"/>
      <c r="B208" s="40" t="s">
        <v>39</v>
      </c>
      <c r="C208" s="41"/>
      <c r="D208" s="41"/>
      <c r="E208" s="42">
        <f t="shared" si="10"/>
        <v>0</v>
      </c>
      <c r="F208" s="41"/>
      <c r="G208" s="43">
        <v>0</v>
      </c>
      <c r="H208" s="48"/>
    </row>
    <row r="209" spans="1:8" x14ac:dyDescent="0.25">
      <c r="A209" s="25"/>
      <c r="B209" s="40" t="s">
        <v>77</v>
      </c>
      <c r="C209" s="41"/>
      <c r="D209" s="41"/>
      <c r="E209" s="42">
        <f t="shared" si="10"/>
        <v>0</v>
      </c>
      <c r="F209" s="41"/>
      <c r="G209" s="43">
        <v>0</v>
      </c>
      <c r="H209" s="48"/>
    </row>
    <row r="210" spans="1:8" x14ac:dyDescent="0.25">
      <c r="A210" s="25"/>
      <c r="B210" s="40" t="s">
        <v>76</v>
      </c>
      <c r="C210" s="41"/>
      <c r="D210" s="41"/>
      <c r="E210" s="42">
        <f t="shared" si="10"/>
        <v>0</v>
      </c>
      <c r="F210" s="41"/>
      <c r="G210" s="43">
        <v>0</v>
      </c>
      <c r="H210" s="48"/>
    </row>
    <row r="211" spans="1:8" x14ac:dyDescent="0.25">
      <c r="A211" s="45" t="s">
        <v>85</v>
      </c>
      <c r="B211" s="51">
        <v>0</v>
      </c>
      <c r="C211" s="52" t="s">
        <v>30</v>
      </c>
      <c r="D211" s="52"/>
      <c r="E211" s="52"/>
      <c r="F211" s="52"/>
      <c r="G211" s="33">
        <f>SUM(G213:G217)</f>
        <v>0</v>
      </c>
      <c r="H211" s="53">
        <f>IF(B211&gt;0,G211/B211,)</f>
        <v>0</v>
      </c>
    </row>
    <row r="212" spans="1:8" x14ac:dyDescent="0.25">
      <c r="A212" s="35">
        <v>602.17200000000003</v>
      </c>
      <c r="B212" s="36">
        <v>0</v>
      </c>
      <c r="C212" s="37" t="s">
        <v>38</v>
      </c>
      <c r="D212" s="37"/>
      <c r="E212" s="37"/>
      <c r="F212" s="37"/>
      <c r="G212" s="38"/>
      <c r="H212" s="39" t="str">
        <f>IF(H211&gt;$H$5,"NOK","OK")</f>
        <v>OK</v>
      </c>
    </row>
    <row r="213" spans="1:8" x14ac:dyDescent="0.25">
      <c r="A213" s="25"/>
      <c r="B213" s="40" t="s">
        <v>72</v>
      </c>
      <c r="C213" s="41"/>
      <c r="D213" s="41"/>
      <c r="E213" s="42">
        <f>C213+D213</f>
        <v>0</v>
      </c>
      <c r="F213" s="41"/>
      <c r="G213" s="43">
        <v>0</v>
      </c>
      <c r="H213" s="26"/>
    </row>
    <row r="214" spans="1:8" x14ac:dyDescent="0.25">
      <c r="A214" s="25"/>
      <c r="B214" s="40" t="s">
        <v>73</v>
      </c>
      <c r="C214" s="41"/>
      <c r="D214" s="41"/>
      <c r="E214" s="42">
        <f>C214+D214</f>
        <v>0</v>
      </c>
      <c r="F214" s="41"/>
      <c r="G214" s="43">
        <v>0</v>
      </c>
      <c r="H214" s="26"/>
    </row>
    <row r="215" spans="1:8" x14ac:dyDescent="0.25">
      <c r="A215" s="25"/>
      <c r="B215" s="40" t="s">
        <v>75</v>
      </c>
      <c r="C215" s="41"/>
      <c r="D215" s="41"/>
      <c r="E215" s="42">
        <f>C215+D215</f>
        <v>0</v>
      </c>
      <c r="F215" s="41"/>
      <c r="G215" s="43">
        <v>0</v>
      </c>
      <c r="H215" s="48"/>
    </row>
    <row r="216" spans="1:8" x14ac:dyDescent="0.25">
      <c r="A216" s="25"/>
      <c r="B216" s="40" t="s">
        <v>77</v>
      </c>
      <c r="C216" s="41"/>
      <c r="D216" s="41"/>
      <c r="E216" s="42">
        <f>C216+D216</f>
        <v>0</v>
      </c>
      <c r="F216" s="41"/>
      <c r="G216" s="43">
        <v>0</v>
      </c>
      <c r="H216" s="48"/>
    </row>
    <row r="217" spans="1:8" x14ac:dyDescent="0.25">
      <c r="A217" s="25"/>
      <c r="B217" s="49" t="s">
        <v>76</v>
      </c>
      <c r="C217" s="50"/>
      <c r="D217" s="50"/>
      <c r="E217" s="42">
        <f>C217+D217</f>
        <v>0</v>
      </c>
      <c r="F217" s="50"/>
      <c r="G217" s="54">
        <v>0</v>
      </c>
      <c r="H217" s="48"/>
    </row>
    <row r="218" spans="1:8" x14ac:dyDescent="0.25">
      <c r="A218" s="45" t="s">
        <v>147</v>
      </c>
      <c r="B218" s="51">
        <v>0</v>
      </c>
      <c r="C218" s="52" t="s">
        <v>30</v>
      </c>
      <c r="D218" s="52"/>
      <c r="E218" s="52"/>
      <c r="F218" s="52"/>
      <c r="G218" s="58">
        <f>G220</f>
        <v>0</v>
      </c>
      <c r="H218" s="53">
        <f>IF(B218&gt;0,G218/B218,)</f>
        <v>0</v>
      </c>
    </row>
    <row r="219" spans="1:8" x14ac:dyDescent="0.25">
      <c r="A219" s="35">
        <v>603.11212</v>
      </c>
      <c r="B219" s="36">
        <v>0</v>
      </c>
      <c r="C219" s="37" t="s">
        <v>38</v>
      </c>
      <c r="D219" s="37"/>
      <c r="E219" s="37"/>
      <c r="F219" s="37"/>
      <c r="G219" s="38"/>
      <c r="H219" s="39" t="str">
        <f>IF(H218&gt;$H$5,"NOK","OK")</f>
        <v>OK</v>
      </c>
    </row>
    <row r="220" spans="1:8" x14ac:dyDescent="0.25">
      <c r="A220" s="25"/>
      <c r="B220" s="40" t="s">
        <v>88</v>
      </c>
      <c r="C220" s="41"/>
      <c r="D220" s="41"/>
      <c r="E220" s="42">
        <f>C220+D220</f>
        <v>0</v>
      </c>
      <c r="F220" s="41"/>
      <c r="G220" s="43">
        <v>0</v>
      </c>
      <c r="H220" s="44"/>
    </row>
    <row r="221" spans="1:8" x14ac:dyDescent="0.25">
      <c r="A221" s="45" t="s">
        <v>87</v>
      </c>
      <c r="B221" s="51">
        <v>0</v>
      </c>
      <c r="C221" s="52" t="s">
        <v>30</v>
      </c>
      <c r="D221" s="52"/>
      <c r="E221" s="52"/>
      <c r="F221" s="52"/>
      <c r="G221" s="33">
        <f>SUM(G223:G225)</f>
        <v>0</v>
      </c>
      <c r="H221" s="53">
        <f>IF(B221&gt;0,G221/B221,)</f>
        <v>0</v>
      </c>
    </row>
    <row r="222" spans="1:8" x14ac:dyDescent="0.25">
      <c r="A222" s="35">
        <v>603.31110000000001</v>
      </c>
      <c r="B222" s="36">
        <v>0</v>
      </c>
      <c r="C222" s="37" t="s">
        <v>38</v>
      </c>
      <c r="D222" s="37"/>
      <c r="E222" s="37"/>
      <c r="F222" s="37"/>
      <c r="G222" s="38"/>
      <c r="H222" s="39" t="str">
        <f>IF(H221&gt;$H$5,"NOK","OK")</f>
        <v>OK</v>
      </c>
    </row>
    <row r="223" spans="1:8" x14ac:dyDescent="0.25">
      <c r="A223" s="25"/>
      <c r="B223" s="40" t="s">
        <v>61</v>
      </c>
      <c r="C223" s="41"/>
      <c r="D223" s="41"/>
      <c r="E223" s="42">
        <f>C223+D223</f>
        <v>0</v>
      </c>
      <c r="F223" s="41"/>
      <c r="G223" s="43">
        <v>0</v>
      </c>
      <c r="H223" s="26"/>
    </row>
    <row r="224" spans="1:8" x14ac:dyDescent="0.25">
      <c r="A224" s="25"/>
      <c r="B224" s="40" t="s">
        <v>62</v>
      </c>
      <c r="C224" s="41"/>
      <c r="D224" s="41"/>
      <c r="E224" s="42">
        <f>C224+D224</f>
        <v>0</v>
      </c>
      <c r="F224" s="41"/>
      <c r="G224" s="43">
        <v>0</v>
      </c>
      <c r="H224" s="26"/>
    </row>
    <row r="225" spans="1:8" x14ac:dyDescent="0.25">
      <c r="A225" s="25"/>
      <c r="B225" s="40" t="s">
        <v>88</v>
      </c>
      <c r="C225" s="41"/>
      <c r="D225" s="41"/>
      <c r="E225" s="42">
        <f>C225+D225</f>
        <v>0</v>
      </c>
      <c r="F225" s="41"/>
      <c r="G225" s="43">
        <v>0</v>
      </c>
      <c r="H225" s="48"/>
    </row>
    <row r="226" spans="1:8" x14ac:dyDescent="0.25">
      <c r="A226" s="45" t="s">
        <v>148</v>
      </c>
      <c r="B226" s="51">
        <v>0</v>
      </c>
      <c r="C226" s="52" t="s">
        <v>30</v>
      </c>
      <c r="D226" s="52"/>
      <c r="E226" s="52"/>
      <c r="F226" s="52"/>
      <c r="G226" s="33">
        <f>SUM(G228:G235)</f>
        <v>0</v>
      </c>
      <c r="H226" s="53">
        <f>IF(B226&gt;0,G226/B226,)</f>
        <v>0</v>
      </c>
    </row>
    <row r="227" spans="1:8" x14ac:dyDescent="0.25">
      <c r="A227" s="35">
        <v>801.31200000000001</v>
      </c>
      <c r="B227" s="36">
        <v>0</v>
      </c>
      <c r="C227" s="37" t="s">
        <v>91</v>
      </c>
      <c r="D227" s="37"/>
      <c r="E227" s="37"/>
      <c r="F227" s="37"/>
      <c r="G227" s="38"/>
      <c r="H227" s="39" t="str">
        <f>IF(H226&gt;$H$5,"NOK","OK")</f>
        <v>OK</v>
      </c>
    </row>
    <row r="228" spans="1:8" x14ac:dyDescent="0.25">
      <c r="A228" s="25"/>
      <c r="B228" s="40" t="s">
        <v>149</v>
      </c>
      <c r="C228" s="41"/>
      <c r="D228" s="41"/>
      <c r="E228" s="42">
        <f t="shared" ref="E228:E235" si="11">C228+D228</f>
        <v>0</v>
      </c>
      <c r="F228" s="41"/>
      <c r="G228" s="43">
        <v>0</v>
      </c>
      <c r="H228" s="26"/>
    </row>
    <row r="229" spans="1:8" x14ac:dyDescent="0.25">
      <c r="A229" s="25"/>
      <c r="B229" s="40" t="s">
        <v>150</v>
      </c>
      <c r="C229" s="41"/>
      <c r="D229" s="41"/>
      <c r="E229" s="42">
        <f t="shared" si="11"/>
        <v>0</v>
      </c>
      <c r="F229" s="41"/>
      <c r="G229" s="43"/>
      <c r="H229" s="26"/>
    </row>
    <row r="230" spans="1:8" x14ac:dyDescent="0.25">
      <c r="A230" s="25"/>
      <c r="B230" s="40" t="s">
        <v>90</v>
      </c>
      <c r="C230" s="41"/>
      <c r="D230" s="41"/>
      <c r="E230" s="42">
        <f t="shared" si="11"/>
        <v>0</v>
      </c>
      <c r="F230" s="41"/>
      <c r="G230" s="43"/>
      <c r="H230" s="26"/>
    </row>
    <row r="231" spans="1:8" x14ac:dyDescent="0.25">
      <c r="A231" s="25"/>
      <c r="B231" s="40" t="s">
        <v>48</v>
      </c>
      <c r="C231" s="41"/>
      <c r="D231" s="41"/>
      <c r="E231" s="42">
        <f t="shared" si="11"/>
        <v>0</v>
      </c>
      <c r="F231" s="41"/>
      <c r="G231" s="43">
        <v>0</v>
      </c>
      <c r="H231" s="26"/>
    </row>
    <row r="232" spans="1:8" x14ac:dyDescent="0.25">
      <c r="A232" s="25"/>
      <c r="B232" s="40" t="s">
        <v>49</v>
      </c>
      <c r="C232" s="41"/>
      <c r="D232" s="41"/>
      <c r="E232" s="42">
        <f t="shared" si="11"/>
        <v>0</v>
      </c>
      <c r="F232" s="41"/>
      <c r="G232" s="43">
        <v>0</v>
      </c>
      <c r="H232" s="48"/>
    </row>
    <row r="233" spans="1:8" x14ac:dyDescent="0.25">
      <c r="A233" s="25"/>
      <c r="B233" s="40" t="s">
        <v>58</v>
      </c>
      <c r="C233" s="41"/>
      <c r="D233" s="41"/>
      <c r="E233" s="42">
        <f t="shared" si="11"/>
        <v>0</v>
      </c>
      <c r="F233" s="41"/>
      <c r="G233" s="43">
        <v>0</v>
      </c>
      <c r="H233" s="48"/>
    </row>
    <row r="234" spans="1:8" x14ac:dyDescent="0.25">
      <c r="A234" s="25"/>
      <c r="B234" s="40" t="s">
        <v>59</v>
      </c>
      <c r="C234" s="41"/>
      <c r="D234" s="41"/>
      <c r="E234" s="42">
        <f t="shared" si="11"/>
        <v>0</v>
      </c>
      <c r="F234" s="41"/>
      <c r="G234" s="43">
        <v>0</v>
      </c>
      <c r="H234" s="48"/>
    </row>
    <row r="235" spans="1:8" x14ac:dyDescent="0.25">
      <c r="A235" s="25"/>
      <c r="B235" s="40" t="s">
        <v>55</v>
      </c>
      <c r="C235" s="41"/>
      <c r="D235" s="41"/>
      <c r="E235" s="42">
        <f t="shared" si="11"/>
        <v>0</v>
      </c>
      <c r="F235" s="41"/>
      <c r="G235" s="43">
        <v>0</v>
      </c>
      <c r="H235" s="48"/>
    </row>
    <row r="236" spans="1:8" x14ac:dyDescent="0.25">
      <c r="A236" s="45" t="s">
        <v>89</v>
      </c>
      <c r="B236" s="51">
        <v>0</v>
      </c>
      <c r="C236" s="52" t="s">
        <v>30</v>
      </c>
      <c r="D236" s="52"/>
      <c r="E236" s="52"/>
      <c r="F236" s="52"/>
      <c r="G236" s="33">
        <f>SUM(G238:G243)</f>
        <v>0</v>
      </c>
      <c r="H236" s="53">
        <f>IF(B236&gt;0,G236/B236,)</f>
        <v>0</v>
      </c>
    </row>
    <row r="237" spans="1:8" x14ac:dyDescent="0.25">
      <c r="A237" s="35">
        <v>802.35261000000003</v>
      </c>
      <c r="B237" s="36">
        <v>0</v>
      </c>
      <c r="C237" s="37" t="s">
        <v>91</v>
      </c>
      <c r="D237" s="37"/>
      <c r="E237" s="37"/>
      <c r="F237" s="37"/>
      <c r="G237" s="38"/>
      <c r="H237" s="39" t="str">
        <f>IF(H236&gt;$H$5,"NOK","OK")</f>
        <v>OK</v>
      </c>
    </row>
    <row r="238" spans="1:8" x14ac:dyDescent="0.25">
      <c r="A238" s="25"/>
      <c r="B238" s="40" t="s">
        <v>90</v>
      </c>
      <c r="C238" s="41"/>
      <c r="D238" s="41"/>
      <c r="E238" s="42">
        <f t="shared" ref="E238:E243" si="12">C238+D238</f>
        <v>0</v>
      </c>
      <c r="F238" s="41"/>
      <c r="G238" s="43">
        <v>0</v>
      </c>
      <c r="H238" s="26"/>
    </row>
    <row r="239" spans="1:8" x14ac:dyDescent="0.25">
      <c r="A239" s="25"/>
      <c r="B239" s="40" t="s">
        <v>48</v>
      </c>
      <c r="C239" s="41"/>
      <c r="D239" s="41"/>
      <c r="E239" s="42">
        <f t="shared" si="12"/>
        <v>0</v>
      </c>
      <c r="F239" s="41"/>
      <c r="G239" s="43">
        <v>0</v>
      </c>
      <c r="H239" s="26"/>
    </row>
    <row r="240" spans="1:8" x14ac:dyDescent="0.25">
      <c r="A240" s="25"/>
      <c r="B240" s="40" t="s">
        <v>49</v>
      </c>
      <c r="C240" s="41"/>
      <c r="D240" s="41"/>
      <c r="E240" s="42">
        <f t="shared" si="12"/>
        <v>0</v>
      </c>
      <c r="F240" s="41"/>
      <c r="G240" s="43">
        <v>0</v>
      </c>
      <c r="H240" s="48"/>
    </row>
    <row r="241" spans="1:8" x14ac:dyDescent="0.25">
      <c r="A241" s="25"/>
      <c r="B241" s="40" t="s">
        <v>58</v>
      </c>
      <c r="C241" s="41"/>
      <c r="D241" s="41"/>
      <c r="E241" s="42">
        <f t="shared" si="12"/>
        <v>0</v>
      </c>
      <c r="F241" s="41"/>
      <c r="G241" s="43">
        <v>0</v>
      </c>
      <c r="H241" s="48"/>
    </row>
    <row r="242" spans="1:8" x14ac:dyDescent="0.25">
      <c r="A242" s="25"/>
      <c r="B242" s="40" t="s">
        <v>59</v>
      </c>
      <c r="C242" s="41"/>
      <c r="D242" s="41"/>
      <c r="E242" s="42">
        <f t="shared" si="12"/>
        <v>0</v>
      </c>
      <c r="F242" s="41"/>
      <c r="G242" s="43">
        <v>0</v>
      </c>
      <c r="H242" s="48"/>
    </row>
    <row r="243" spans="1:8" x14ac:dyDescent="0.25">
      <c r="A243" s="25"/>
      <c r="B243" s="40" t="s">
        <v>55</v>
      </c>
      <c r="C243" s="41"/>
      <c r="D243" s="41"/>
      <c r="E243" s="42">
        <f t="shared" si="12"/>
        <v>0</v>
      </c>
      <c r="F243" s="41"/>
      <c r="G243" s="43">
        <v>0</v>
      </c>
      <c r="H243" s="48"/>
    </row>
    <row r="244" spans="1:8" x14ac:dyDescent="0.25">
      <c r="A244" s="45" t="s">
        <v>92</v>
      </c>
      <c r="B244" s="51">
        <v>0</v>
      </c>
      <c r="C244" s="52" t="s">
        <v>30</v>
      </c>
      <c r="D244" s="52"/>
      <c r="E244" s="52"/>
      <c r="F244" s="52"/>
      <c r="G244" s="33">
        <f>SUM(G246:G253)</f>
        <v>0</v>
      </c>
      <c r="H244" s="53">
        <f>IF(B244&gt;0,G244/B244,)</f>
        <v>0</v>
      </c>
    </row>
    <row r="245" spans="1:8" x14ac:dyDescent="0.25">
      <c r="A245" s="35">
        <v>803.3211</v>
      </c>
      <c r="B245" s="36">
        <v>0</v>
      </c>
      <c r="C245" s="37" t="s">
        <v>91</v>
      </c>
      <c r="D245" s="37"/>
      <c r="E245" s="37"/>
      <c r="F245" s="37"/>
      <c r="G245" s="38"/>
      <c r="H245" s="39" t="str">
        <f>IF(H244&gt;$H$5,"NOK","OK")</f>
        <v>OK</v>
      </c>
    </row>
    <row r="246" spans="1:8" x14ac:dyDescent="0.25">
      <c r="A246" s="25"/>
      <c r="B246" s="40" t="s">
        <v>90</v>
      </c>
      <c r="C246" s="41"/>
      <c r="D246" s="41"/>
      <c r="E246" s="42">
        <f t="shared" ref="E246:E253" si="13">C246+D246</f>
        <v>0</v>
      </c>
      <c r="F246" s="41"/>
      <c r="G246" s="43">
        <v>0</v>
      </c>
      <c r="H246" s="26"/>
    </row>
    <row r="247" spans="1:8" x14ac:dyDescent="0.25">
      <c r="A247" s="25"/>
      <c r="B247" s="40" t="s">
        <v>47</v>
      </c>
      <c r="C247" s="41"/>
      <c r="D247" s="41"/>
      <c r="E247" s="42">
        <f t="shared" si="13"/>
        <v>0</v>
      </c>
      <c r="F247" s="41"/>
      <c r="G247" s="43">
        <v>0</v>
      </c>
      <c r="H247" s="26"/>
    </row>
    <row r="248" spans="1:8" x14ac:dyDescent="0.25">
      <c r="A248" s="25"/>
      <c r="B248" s="40" t="s">
        <v>39</v>
      </c>
      <c r="C248" s="41"/>
      <c r="D248" s="41"/>
      <c r="E248" s="42">
        <f t="shared" si="13"/>
        <v>0</v>
      </c>
      <c r="F248" s="41"/>
      <c r="G248" s="43">
        <v>0</v>
      </c>
      <c r="H248" s="48"/>
    </row>
    <row r="249" spans="1:8" x14ac:dyDescent="0.25">
      <c r="A249" s="25"/>
      <c r="B249" s="40" t="s">
        <v>48</v>
      </c>
      <c r="C249" s="41"/>
      <c r="D249" s="41"/>
      <c r="E249" s="42">
        <f t="shared" si="13"/>
        <v>0</v>
      </c>
      <c r="F249" s="41"/>
      <c r="G249" s="43">
        <v>0</v>
      </c>
      <c r="H249" s="48"/>
    </row>
    <row r="250" spans="1:8" x14ac:dyDescent="0.25">
      <c r="A250" s="25"/>
      <c r="B250" s="40" t="s">
        <v>49</v>
      </c>
      <c r="C250" s="41"/>
      <c r="D250" s="41"/>
      <c r="E250" s="42">
        <f t="shared" si="13"/>
        <v>0</v>
      </c>
      <c r="F250" s="41"/>
      <c r="G250" s="43">
        <v>0</v>
      </c>
      <c r="H250" s="48"/>
    </row>
    <row r="251" spans="1:8" x14ac:dyDescent="0.25">
      <c r="A251" s="25"/>
      <c r="B251" s="40" t="s">
        <v>58</v>
      </c>
      <c r="C251" s="41"/>
      <c r="D251" s="41"/>
      <c r="E251" s="42">
        <f t="shared" si="13"/>
        <v>0</v>
      </c>
      <c r="F251" s="41"/>
      <c r="G251" s="43">
        <v>0</v>
      </c>
      <c r="H251" s="48"/>
    </row>
    <row r="252" spans="1:8" x14ac:dyDescent="0.25">
      <c r="A252" s="25"/>
      <c r="B252" s="40" t="s">
        <v>59</v>
      </c>
      <c r="C252" s="41"/>
      <c r="D252" s="41"/>
      <c r="E252" s="42">
        <f t="shared" si="13"/>
        <v>0</v>
      </c>
      <c r="F252" s="41"/>
      <c r="G252" s="43">
        <v>0</v>
      </c>
      <c r="H252" s="48"/>
    </row>
    <row r="253" spans="1:8" x14ac:dyDescent="0.25">
      <c r="A253" s="25"/>
      <c r="B253" s="40" t="s">
        <v>55</v>
      </c>
      <c r="C253" s="41"/>
      <c r="D253" s="41"/>
      <c r="E253" s="42">
        <f t="shared" si="13"/>
        <v>0</v>
      </c>
      <c r="F253" s="41"/>
      <c r="G253" s="43">
        <v>0</v>
      </c>
      <c r="H253" s="48"/>
    </row>
    <row r="254" spans="1:8" x14ac:dyDescent="0.25">
      <c r="A254" s="45" t="s">
        <v>93</v>
      </c>
      <c r="B254" s="51">
        <v>0</v>
      </c>
      <c r="C254" s="52" t="s">
        <v>30</v>
      </c>
      <c r="D254" s="52"/>
      <c r="E254" s="52"/>
      <c r="F254" s="52"/>
      <c r="G254" s="33">
        <f>SUM(G256:G258)</f>
        <v>0</v>
      </c>
      <c r="H254" s="53">
        <f>IF(B254&gt;0,G254/B254,)</f>
        <v>0</v>
      </c>
    </row>
    <row r="255" spans="1:8" x14ac:dyDescent="0.25">
      <c r="A255" s="35">
        <v>803.52302999999995</v>
      </c>
      <c r="B255" s="36">
        <v>0</v>
      </c>
      <c r="C255" s="37" t="s">
        <v>91</v>
      </c>
      <c r="D255" s="37"/>
      <c r="E255" s="37"/>
      <c r="F255" s="37"/>
      <c r="G255" s="38"/>
      <c r="H255" s="39" t="str">
        <f>IF(H254&gt;$H$5,"NOK","OK")</f>
        <v>OK</v>
      </c>
    </row>
    <row r="256" spans="1:8" x14ac:dyDescent="0.25">
      <c r="A256" s="25"/>
      <c r="B256" s="40" t="s">
        <v>90</v>
      </c>
      <c r="C256" s="41"/>
      <c r="D256" s="41"/>
      <c r="E256" s="42">
        <f>C256+D256</f>
        <v>0</v>
      </c>
      <c r="F256" s="41"/>
      <c r="G256" s="43">
        <v>0</v>
      </c>
      <c r="H256" s="26"/>
    </row>
    <row r="257" spans="1:8" x14ac:dyDescent="0.25">
      <c r="A257" s="25"/>
      <c r="B257" s="40" t="s">
        <v>77</v>
      </c>
      <c r="C257" s="41"/>
      <c r="D257" s="41"/>
      <c r="E257" s="42">
        <f>C257+D257</f>
        <v>0</v>
      </c>
      <c r="F257" s="41"/>
      <c r="G257" s="43">
        <v>0</v>
      </c>
      <c r="H257" s="26"/>
    </row>
    <row r="258" spans="1:8" x14ac:dyDescent="0.25">
      <c r="A258" s="25"/>
      <c r="B258" s="40" t="s">
        <v>76</v>
      </c>
      <c r="C258" s="41"/>
      <c r="D258" s="41"/>
      <c r="E258" s="42">
        <f>C258+D258</f>
        <v>0</v>
      </c>
      <c r="F258" s="41"/>
      <c r="G258" s="43">
        <v>0</v>
      </c>
      <c r="H258" s="48"/>
    </row>
    <row r="259" spans="1:8" x14ac:dyDescent="0.25">
      <c r="A259" s="45" t="s">
        <v>151</v>
      </c>
      <c r="B259" s="51">
        <v>0</v>
      </c>
      <c r="C259" s="52" t="s">
        <v>30</v>
      </c>
      <c r="D259" s="52"/>
      <c r="E259" s="52"/>
      <c r="F259" s="52"/>
      <c r="G259" s="58">
        <f>G261</f>
        <v>0</v>
      </c>
      <c r="H259" s="53">
        <f>IF(B259&gt;0,G259/B259,)</f>
        <v>0</v>
      </c>
    </row>
    <row r="260" spans="1:8" x14ac:dyDescent="0.25">
      <c r="A260" s="35">
        <v>901</v>
      </c>
      <c r="B260" s="36">
        <v>0</v>
      </c>
      <c r="C260" s="37" t="s">
        <v>152</v>
      </c>
      <c r="D260" s="37"/>
      <c r="E260" s="37"/>
      <c r="F260" s="37"/>
      <c r="G260" s="38"/>
      <c r="H260" s="39" t="str">
        <f>IF(H259&gt;$H$5,"NOK","OK")</f>
        <v>OK</v>
      </c>
    </row>
    <row r="261" spans="1:8" x14ac:dyDescent="0.25">
      <c r="A261" s="25"/>
      <c r="B261" s="40" t="s">
        <v>88</v>
      </c>
      <c r="C261" s="41"/>
      <c r="D261" s="41"/>
      <c r="E261" s="42">
        <f>C261+D261</f>
        <v>0</v>
      </c>
      <c r="F261" s="41"/>
      <c r="G261" s="43">
        <v>0</v>
      </c>
      <c r="H261" s="44"/>
    </row>
    <row r="262" spans="1:8" x14ac:dyDescent="0.25">
      <c r="A262" s="45" t="s">
        <v>154</v>
      </c>
      <c r="B262" s="51">
        <v>0</v>
      </c>
      <c r="C262" s="52" t="s">
        <v>30</v>
      </c>
      <c r="D262" s="52"/>
      <c r="E262" s="52"/>
      <c r="F262" s="52"/>
      <c r="G262" s="33">
        <f>SUM(G264:G268)</f>
        <v>0</v>
      </c>
      <c r="H262" s="53">
        <f>IF(B262&gt;0,G262/B262,)</f>
        <v>0</v>
      </c>
    </row>
    <row r="263" spans="1:8" x14ac:dyDescent="0.25">
      <c r="A263" s="35">
        <v>1002.40101</v>
      </c>
      <c r="B263" s="36">
        <v>0</v>
      </c>
      <c r="C263" s="37" t="s">
        <v>38</v>
      </c>
      <c r="D263" s="37"/>
      <c r="E263" s="37"/>
      <c r="F263" s="37"/>
      <c r="G263" s="38"/>
      <c r="H263" s="39" t="str">
        <f>IF(H262&gt;$H$5,"NOK","OK")</f>
        <v>OK</v>
      </c>
    </row>
    <row r="264" spans="1:8" x14ac:dyDescent="0.25">
      <c r="A264" s="25"/>
      <c r="B264" s="40" t="s">
        <v>155</v>
      </c>
      <c r="C264" s="41"/>
      <c r="D264" s="41"/>
      <c r="E264" s="42">
        <f>C264+D264</f>
        <v>0</v>
      </c>
      <c r="F264" s="41"/>
      <c r="G264" s="43">
        <v>0</v>
      </c>
      <c r="H264" s="26"/>
    </row>
    <row r="265" spans="1:8" x14ac:dyDescent="0.25">
      <c r="A265" s="25"/>
      <c r="B265" s="40" t="s">
        <v>156</v>
      </c>
      <c r="C265" s="41"/>
      <c r="D265" s="41"/>
      <c r="E265" s="42">
        <f>C265+D265</f>
        <v>0</v>
      </c>
      <c r="F265" s="41"/>
      <c r="G265" s="43">
        <v>0</v>
      </c>
      <c r="H265" s="26"/>
    </row>
    <row r="266" spans="1:8" x14ac:dyDescent="0.25">
      <c r="A266" s="25"/>
      <c r="B266" s="40" t="s">
        <v>157</v>
      </c>
      <c r="C266" s="41"/>
      <c r="D266" s="41"/>
      <c r="E266" s="42">
        <f>C266+D266</f>
        <v>0</v>
      </c>
      <c r="F266" s="41"/>
      <c r="G266" s="43">
        <v>0</v>
      </c>
      <c r="H266" s="26"/>
    </row>
    <row r="267" spans="1:8" x14ac:dyDescent="0.25">
      <c r="A267" s="25"/>
      <c r="B267" s="40" t="s">
        <v>158</v>
      </c>
      <c r="C267" s="41"/>
      <c r="D267" s="41"/>
      <c r="E267" s="42">
        <f>C267+D267</f>
        <v>0</v>
      </c>
      <c r="F267" s="41"/>
      <c r="G267" s="43">
        <v>0</v>
      </c>
      <c r="H267" s="26"/>
    </row>
    <row r="268" spans="1:8" x14ac:dyDescent="0.25">
      <c r="A268" s="25"/>
      <c r="B268" s="40" t="s">
        <v>63</v>
      </c>
      <c r="C268" s="41"/>
      <c r="D268" s="41"/>
      <c r="E268" s="42">
        <f>C268+D268</f>
        <v>0</v>
      </c>
      <c r="F268" s="41"/>
      <c r="G268" s="43">
        <v>0</v>
      </c>
      <c r="H268" s="48"/>
    </row>
    <row r="269" spans="1:8" x14ac:dyDescent="0.25">
      <c r="A269" s="45" t="s">
        <v>159</v>
      </c>
      <c r="B269" s="71" t="s">
        <v>161</v>
      </c>
      <c r="C269" s="52"/>
      <c r="D269" s="52"/>
      <c r="E269" s="52"/>
      <c r="F269" s="52"/>
      <c r="G269" s="58"/>
      <c r="H269" s="53"/>
    </row>
    <row r="270" spans="1:8" x14ac:dyDescent="0.25">
      <c r="A270" s="35" t="s">
        <v>160</v>
      </c>
      <c r="B270" s="72"/>
      <c r="C270" s="37"/>
      <c r="D270" s="37"/>
      <c r="E270" s="37"/>
      <c r="F270" s="37"/>
      <c r="G270" s="38"/>
      <c r="H270" s="39"/>
    </row>
    <row r="271" spans="1:8" x14ac:dyDescent="0.25">
      <c r="A271" s="25"/>
      <c r="B271" s="40" t="s">
        <v>162</v>
      </c>
      <c r="C271" s="73"/>
      <c r="D271" s="73"/>
      <c r="E271" s="73"/>
      <c r="F271" s="41"/>
      <c r="G271" s="43"/>
      <c r="H271" s="74"/>
    </row>
    <row r="272" spans="1:8" x14ac:dyDescent="0.25">
      <c r="A272" s="45" t="s">
        <v>163</v>
      </c>
      <c r="B272" s="51">
        <v>0</v>
      </c>
      <c r="C272" s="52" t="s">
        <v>30</v>
      </c>
      <c r="D272" s="52"/>
      <c r="E272" s="52"/>
      <c r="F272" s="52"/>
      <c r="G272" s="58">
        <f>G274</f>
        <v>0</v>
      </c>
      <c r="H272" s="53">
        <f>IF(B272&gt;0,G272/B272,)</f>
        <v>0</v>
      </c>
    </row>
    <row r="273" spans="1:8" x14ac:dyDescent="0.25">
      <c r="A273" s="35">
        <v>1205.21002</v>
      </c>
      <c r="B273" s="36">
        <v>0</v>
      </c>
      <c r="C273" s="37" t="s">
        <v>38</v>
      </c>
      <c r="D273" s="37"/>
      <c r="E273" s="37"/>
      <c r="F273" s="37"/>
      <c r="G273" s="38"/>
      <c r="H273" s="39" t="str">
        <f>IF(H272&gt;$H$5,"NOK","OK")</f>
        <v>OK</v>
      </c>
    </row>
    <row r="274" spans="1:8" x14ac:dyDescent="0.25">
      <c r="A274" s="25"/>
      <c r="B274" s="40" t="s">
        <v>164</v>
      </c>
      <c r="C274" s="41"/>
      <c r="D274" s="41"/>
      <c r="E274" s="42">
        <f>C274+D274</f>
        <v>0</v>
      </c>
      <c r="F274" s="41"/>
      <c r="G274" s="43">
        <v>0</v>
      </c>
      <c r="H274" s="75"/>
    </row>
    <row r="275" spans="1:8" x14ac:dyDescent="0.25">
      <c r="A275" s="45" t="s">
        <v>165</v>
      </c>
      <c r="B275" s="51">
        <v>0</v>
      </c>
      <c r="C275" s="52" t="s">
        <v>30</v>
      </c>
      <c r="D275" s="52"/>
      <c r="E275" s="52"/>
      <c r="F275" s="52"/>
      <c r="G275" s="33">
        <f>SUM(G277:G279)</f>
        <v>0</v>
      </c>
      <c r="H275" s="53">
        <f>IF(B275&gt;0,G275/B275,)</f>
        <v>0</v>
      </c>
    </row>
    <row r="276" spans="1:8" x14ac:dyDescent="0.25">
      <c r="A276" s="35">
        <v>1206.2000399999999</v>
      </c>
      <c r="B276" s="36">
        <v>0</v>
      </c>
      <c r="C276" s="37" t="s">
        <v>38</v>
      </c>
      <c r="D276" s="37"/>
      <c r="E276" s="37"/>
      <c r="F276" s="37"/>
      <c r="G276" s="38"/>
      <c r="H276" s="39" t="str">
        <f>IF(H275&gt;$H$5,"NOK","OK")</f>
        <v>OK</v>
      </c>
    </row>
    <row r="277" spans="1:8" x14ac:dyDescent="0.25">
      <c r="A277" s="25"/>
      <c r="B277" s="40" t="s">
        <v>166</v>
      </c>
      <c r="C277" s="41"/>
      <c r="D277" s="41"/>
      <c r="E277" s="42">
        <f>C277+D277</f>
        <v>0</v>
      </c>
      <c r="F277" s="41"/>
      <c r="G277" s="43">
        <v>0</v>
      </c>
      <c r="H277" s="26"/>
    </row>
    <row r="278" spans="1:8" x14ac:dyDescent="0.25">
      <c r="A278" s="25"/>
      <c r="B278" s="40" t="s">
        <v>72</v>
      </c>
      <c r="C278" s="41"/>
      <c r="D278" s="41"/>
      <c r="E278" s="42">
        <f>C278+D278</f>
        <v>0</v>
      </c>
      <c r="F278" s="41"/>
      <c r="G278" s="43">
        <v>0</v>
      </c>
      <c r="H278" s="26"/>
    </row>
    <row r="279" spans="1:8" x14ac:dyDescent="0.25">
      <c r="A279" s="25"/>
      <c r="B279" s="40" t="s">
        <v>164</v>
      </c>
      <c r="C279" s="41"/>
      <c r="D279" s="41"/>
      <c r="E279" s="42">
        <f>C279+D279</f>
        <v>0</v>
      </c>
      <c r="F279" s="41"/>
      <c r="G279" s="43">
        <v>0</v>
      </c>
      <c r="H279" s="48"/>
    </row>
    <row r="280" spans="1:8" x14ac:dyDescent="0.25">
      <c r="A280" s="45" t="s">
        <v>167</v>
      </c>
      <c r="B280" s="51">
        <v>0</v>
      </c>
      <c r="C280" s="52" t="s">
        <v>30</v>
      </c>
      <c r="D280" s="52"/>
      <c r="E280" s="52"/>
      <c r="F280" s="52"/>
      <c r="G280" s="33">
        <f>SUM(G282:G284)</f>
        <v>0</v>
      </c>
      <c r="H280" s="53">
        <f>IF(B280&gt;0,G280/B280,)</f>
        <v>0</v>
      </c>
    </row>
    <row r="281" spans="1:8" x14ac:dyDescent="0.25">
      <c r="A281" s="35">
        <v>1208.20001</v>
      </c>
      <c r="B281" s="36">
        <v>0</v>
      </c>
      <c r="C281" s="37" t="s">
        <v>38</v>
      </c>
      <c r="D281" s="37"/>
      <c r="E281" s="37"/>
      <c r="F281" s="37"/>
      <c r="G281" s="38"/>
      <c r="H281" s="39" t="str">
        <f>IF(H280&gt;$H$5,"NOK","OK")</f>
        <v>OK</v>
      </c>
    </row>
    <row r="282" spans="1:8" x14ac:dyDescent="0.25">
      <c r="A282" s="25"/>
      <c r="B282" s="40" t="s">
        <v>72</v>
      </c>
      <c r="C282" s="41"/>
      <c r="D282" s="41"/>
      <c r="E282" s="42">
        <f>C282+D282</f>
        <v>0</v>
      </c>
      <c r="F282" s="41"/>
      <c r="G282" s="43">
        <v>0</v>
      </c>
      <c r="H282" s="26"/>
    </row>
    <row r="283" spans="1:8" x14ac:dyDescent="0.25">
      <c r="A283" s="25"/>
      <c r="B283" s="40" t="s">
        <v>73</v>
      </c>
      <c r="C283" s="41"/>
      <c r="D283" s="41"/>
      <c r="E283" s="42">
        <f>C283+D283</f>
        <v>0</v>
      </c>
      <c r="F283" s="41"/>
      <c r="G283" s="43">
        <v>0</v>
      </c>
      <c r="H283" s="26"/>
    </row>
    <row r="284" spans="1:8" x14ac:dyDescent="0.25">
      <c r="A284" s="25"/>
      <c r="B284" s="40" t="s">
        <v>63</v>
      </c>
      <c r="C284" s="41"/>
      <c r="D284" s="41"/>
      <c r="E284" s="42">
        <f>C284+D284</f>
        <v>0</v>
      </c>
      <c r="F284" s="41"/>
      <c r="G284" s="43">
        <v>0</v>
      </c>
      <c r="H284" s="48"/>
    </row>
    <row r="285" spans="1:8" x14ac:dyDescent="0.25">
      <c r="A285" s="25"/>
      <c r="B285" s="76"/>
      <c r="C285" s="77"/>
      <c r="D285" s="77"/>
      <c r="E285" s="77"/>
      <c r="F285" s="77"/>
      <c r="G285" s="78"/>
      <c r="H285" s="48"/>
    </row>
    <row r="286" spans="1:8" x14ac:dyDescent="0.25">
      <c r="A286" s="25"/>
      <c r="B286" s="76"/>
      <c r="C286" s="77"/>
      <c r="D286" s="77"/>
      <c r="E286" s="77"/>
      <c r="F286" s="77"/>
      <c r="G286" s="78"/>
      <c r="H286" s="48"/>
    </row>
    <row r="287" spans="1:8" x14ac:dyDescent="0.25">
      <c r="A287" s="25"/>
      <c r="B287" s="76"/>
      <c r="C287" s="77"/>
      <c r="D287" s="77"/>
      <c r="E287" s="77"/>
      <c r="F287" s="77"/>
      <c r="G287" s="78"/>
      <c r="H287" s="48"/>
    </row>
    <row r="288" spans="1:8" ht="15.75" thickBot="1" x14ac:dyDescent="0.3">
      <c r="A288" s="27"/>
      <c r="B288" s="79"/>
      <c r="C288" s="79"/>
      <c r="D288" s="79"/>
      <c r="E288" s="79"/>
      <c r="F288" s="79"/>
      <c r="G288" s="79"/>
      <c r="H288" s="80"/>
    </row>
    <row r="289" spans="1:8" x14ac:dyDescent="0.25">
      <c r="A289" s="17" t="s">
        <v>31</v>
      </c>
      <c r="B289" s="81">
        <v>0</v>
      </c>
      <c r="C289" s="19" t="s">
        <v>30</v>
      </c>
      <c r="D289" s="19"/>
      <c r="E289" s="19"/>
      <c r="F289" s="19"/>
      <c r="G289" s="82">
        <f>SUM(G11:G288)/2</f>
        <v>0</v>
      </c>
      <c r="H289" s="83">
        <f>IF(B289&gt;0,G289/B289,)</f>
        <v>0</v>
      </c>
    </row>
    <row r="290" spans="1:8" x14ac:dyDescent="0.25">
      <c r="A290" s="84"/>
      <c r="B290" s="85"/>
      <c r="C290" s="86"/>
      <c r="D290" s="86"/>
      <c r="E290" s="86"/>
      <c r="F290" s="86"/>
      <c r="G290" s="87" t="s">
        <v>94</v>
      </c>
      <c r="H290" s="88">
        <f>COUNTIF(H11:H288,"=NOK")</f>
        <v>0</v>
      </c>
    </row>
    <row r="291" spans="1:8" ht="15.75" thickBot="1" x14ac:dyDescent="0.3">
      <c r="A291" s="89"/>
      <c r="B291" s="90"/>
      <c r="C291" s="90"/>
      <c r="D291" s="90"/>
      <c r="E291" s="90"/>
      <c r="F291" s="90"/>
      <c r="G291" s="91" t="s">
        <v>95</v>
      </c>
      <c r="H291" s="92" t="str">
        <f>IF(H289&gt;$H$4,"NOK",IF(H289&lt;$H$3,"OK",IF(H290&gt;0,"NOK","OK")))</f>
        <v>OK</v>
      </c>
    </row>
  </sheetData>
  <mergeCells count="4">
    <mergeCell ref="C9:D9"/>
    <mergeCell ref="E9:F9"/>
    <mergeCell ref="B9:B10"/>
    <mergeCell ref="G9:G10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&amp;L&amp;11F-ALG-MA10-04 versie 4 geldig vanaf 23-06-2016&amp;C&amp;11&amp;P/&amp;N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9"/>
  <sheetViews>
    <sheetView showGridLines="0" view="pageLayout" zoomScaleNormal="100" workbookViewId="0"/>
  </sheetViews>
  <sheetFormatPr defaultColWidth="9.140625" defaultRowHeight="15" x14ac:dyDescent="0.25"/>
  <cols>
    <col min="1" max="1" width="78.7109375" style="7" customWidth="1"/>
    <col min="2" max="8" width="10.7109375" style="7" customWidth="1"/>
    <col min="9" max="16384" width="9.140625" style="7"/>
  </cols>
  <sheetData>
    <row r="1" spans="1:8" x14ac:dyDescent="0.25">
      <c r="A1" s="5" t="s">
        <v>107</v>
      </c>
      <c r="B1" s="6"/>
      <c r="C1" s="6"/>
      <c r="D1" s="6"/>
      <c r="E1" s="6"/>
      <c r="F1" s="6"/>
      <c r="G1" s="6"/>
      <c r="H1" s="6"/>
    </row>
    <row r="3" spans="1:8" x14ac:dyDescent="0.25">
      <c r="G3" s="15" t="s">
        <v>102</v>
      </c>
      <c r="H3" s="16">
        <v>0.05</v>
      </c>
    </row>
    <row r="4" spans="1:8" ht="15.75" thickBot="1" x14ac:dyDescent="0.3"/>
    <row r="5" spans="1:8" x14ac:dyDescent="0.25">
      <c r="A5" s="152" t="s">
        <v>103</v>
      </c>
      <c r="B5" s="150" t="s">
        <v>99</v>
      </c>
      <c r="C5" s="154"/>
      <c r="D5" s="154"/>
      <c r="E5" s="151"/>
      <c r="F5" s="150" t="s">
        <v>100</v>
      </c>
      <c r="G5" s="151"/>
      <c r="H5" s="93"/>
    </row>
    <row r="6" spans="1:8" ht="18" thickBot="1" x14ac:dyDescent="0.3">
      <c r="A6" s="153"/>
      <c r="B6" s="155" t="s">
        <v>180</v>
      </c>
      <c r="C6" s="156"/>
      <c r="D6" s="155" t="s">
        <v>153</v>
      </c>
      <c r="E6" s="156"/>
      <c r="F6" s="94" t="s">
        <v>101</v>
      </c>
      <c r="G6" s="95" t="s">
        <v>28</v>
      </c>
      <c r="H6" s="96" t="s">
        <v>29</v>
      </c>
    </row>
    <row r="7" spans="1:8" x14ac:dyDescent="0.25">
      <c r="A7" s="97"/>
      <c r="B7" s="98">
        <v>0</v>
      </c>
      <c r="C7" s="99" t="s">
        <v>101</v>
      </c>
      <c r="D7" s="98">
        <v>0</v>
      </c>
      <c r="E7" s="99" t="s">
        <v>101</v>
      </c>
      <c r="F7" s="100">
        <f>IF(D7&gt;B7,D7-B7,0)</f>
        <v>0</v>
      </c>
      <c r="G7" s="101">
        <f>IF(B7&gt;0,F7/B7,)</f>
        <v>0</v>
      </c>
      <c r="H7" s="102" t="str">
        <f>IF(G7&gt;$H$3,"NOK","OK")</f>
        <v>OK</v>
      </c>
    </row>
    <row r="8" spans="1:8" x14ac:dyDescent="0.25">
      <c r="A8" s="103"/>
      <c r="B8" s="104">
        <v>0</v>
      </c>
      <c r="C8" s="105" t="s">
        <v>101</v>
      </c>
      <c r="D8" s="104">
        <v>0</v>
      </c>
      <c r="E8" s="105" t="s">
        <v>101</v>
      </c>
      <c r="F8" s="106">
        <f t="shared" ref="F8:F17" si="0">IF(D8&gt;B8,D8-B8,0)</f>
        <v>0</v>
      </c>
      <c r="G8" s="107">
        <f t="shared" ref="G8:G17" si="1">IF(B8&gt;0,F8/B8,)</f>
        <v>0</v>
      </c>
      <c r="H8" s="108" t="str">
        <f t="shared" ref="H8:H17" si="2">IF(G8&gt;$H$3,"NOK","OK")</f>
        <v>OK</v>
      </c>
    </row>
    <row r="9" spans="1:8" x14ac:dyDescent="0.25">
      <c r="A9" s="103"/>
      <c r="B9" s="104">
        <v>0</v>
      </c>
      <c r="C9" s="105" t="s">
        <v>101</v>
      </c>
      <c r="D9" s="104">
        <v>0</v>
      </c>
      <c r="E9" s="105" t="s">
        <v>101</v>
      </c>
      <c r="F9" s="106">
        <f t="shared" si="0"/>
        <v>0</v>
      </c>
      <c r="G9" s="107">
        <f t="shared" si="1"/>
        <v>0</v>
      </c>
      <c r="H9" s="108" t="str">
        <f t="shared" si="2"/>
        <v>OK</v>
      </c>
    </row>
    <row r="10" spans="1:8" x14ac:dyDescent="0.25">
      <c r="A10" s="103"/>
      <c r="B10" s="104">
        <v>0</v>
      </c>
      <c r="C10" s="105" t="s">
        <v>101</v>
      </c>
      <c r="D10" s="104">
        <v>0</v>
      </c>
      <c r="E10" s="105" t="s">
        <v>101</v>
      </c>
      <c r="F10" s="106">
        <f t="shared" si="0"/>
        <v>0</v>
      </c>
      <c r="G10" s="107">
        <f t="shared" si="1"/>
        <v>0</v>
      </c>
      <c r="H10" s="108" t="str">
        <f t="shared" si="2"/>
        <v>OK</v>
      </c>
    </row>
    <row r="11" spans="1:8" x14ac:dyDescent="0.25">
      <c r="A11" s="103"/>
      <c r="B11" s="104">
        <v>0</v>
      </c>
      <c r="C11" s="105" t="s">
        <v>101</v>
      </c>
      <c r="D11" s="104">
        <v>0</v>
      </c>
      <c r="E11" s="105" t="s">
        <v>101</v>
      </c>
      <c r="F11" s="106">
        <f t="shared" si="0"/>
        <v>0</v>
      </c>
      <c r="G11" s="107">
        <f t="shared" si="1"/>
        <v>0</v>
      </c>
      <c r="H11" s="108" t="str">
        <f t="shared" si="2"/>
        <v>OK</v>
      </c>
    </row>
    <row r="12" spans="1:8" x14ac:dyDescent="0.25">
      <c r="A12" s="103"/>
      <c r="B12" s="104">
        <v>0</v>
      </c>
      <c r="C12" s="105" t="s">
        <v>101</v>
      </c>
      <c r="D12" s="104">
        <v>0</v>
      </c>
      <c r="E12" s="105" t="s">
        <v>101</v>
      </c>
      <c r="F12" s="106">
        <f t="shared" si="0"/>
        <v>0</v>
      </c>
      <c r="G12" s="107">
        <f t="shared" si="1"/>
        <v>0</v>
      </c>
      <c r="H12" s="108" t="str">
        <f t="shared" si="2"/>
        <v>OK</v>
      </c>
    </row>
    <row r="13" spans="1:8" x14ac:dyDescent="0.25">
      <c r="A13" s="103"/>
      <c r="B13" s="104">
        <v>0</v>
      </c>
      <c r="C13" s="105" t="s">
        <v>101</v>
      </c>
      <c r="D13" s="104">
        <v>0</v>
      </c>
      <c r="E13" s="105" t="s">
        <v>101</v>
      </c>
      <c r="F13" s="106">
        <f t="shared" si="0"/>
        <v>0</v>
      </c>
      <c r="G13" s="107">
        <f t="shared" si="1"/>
        <v>0</v>
      </c>
      <c r="H13" s="108" t="str">
        <f t="shared" si="2"/>
        <v>OK</v>
      </c>
    </row>
    <row r="14" spans="1:8" x14ac:dyDescent="0.25">
      <c r="A14" s="103"/>
      <c r="B14" s="104">
        <v>0</v>
      </c>
      <c r="C14" s="105" t="s">
        <v>101</v>
      </c>
      <c r="D14" s="104">
        <v>0</v>
      </c>
      <c r="E14" s="105" t="s">
        <v>101</v>
      </c>
      <c r="F14" s="106">
        <f t="shared" si="0"/>
        <v>0</v>
      </c>
      <c r="G14" s="107">
        <f t="shared" si="1"/>
        <v>0</v>
      </c>
      <c r="H14" s="108" t="str">
        <f t="shared" si="2"/>
        <v>OK</v>
      </c>
    </row>
    <row r="15" spans="1:8" x14ac:dyDescent="0.25">
      <c r="A15" s="103"/>
      <c r="B15" s="104">
        <v>0</v>
      </c>
      <c r="C15" s="105" t="s">
        <v>101</v>
      </c>
      <c r="D15" s="104">
        <v>0</v>
      </c>
      <c r="E15" s="105" t="s">
        <v>101</v>
      </c>
      <c r="F15" s="106">
        <f t="shared" si="0"/>
        <v>0</v>
      </c>
      <c r="G15" s="107">
        <f t="shared" si="1"/>
        <v>0</v>
      </c>
      <c r="H15" s="108" t="str">
        <f t="shared" si="2"/>
        <v>OK</v>
      </c>
    </row>
    <row r="16" spans="1:8" ht="15.75" thickBot="1" x14ac:dyDescent="0.3">
      <c r="A16" s="109"/>
      <c r="B16" s="110">
        <v>0</v>
      </c>
      <c r="C16" s="111" t="s">
        <v>101</v>
      </c>
      <c r="D16" s="110">
        <v>0</v>
      </c>
      <c r="E16" s="111" t="s">
        <v>101</v>
      </c>
      <c r="F16" s="112">
        <f t="shared" si="0"/>
        <v>0</v>
      </c>
      <c r="G16" s="113">
        <f t="shared" si="1"/>
        <v>0</v>
      </c>
      <c r="H16" s="114" t="str">
        <f t="shared" si="2"/>
        <v>OK</v>
      </c>
    </row>
    <row r="17" spans="1:8" x14ac:dyDescent="0.25">
      <c r="A17" s="115" t="s">
        <v>105</v>
      </c>
      <c r="B17" s="116">
        <v>0</v>
      </c>
      <c r="C17" s="117" t="s">
        <v>101</v>
      </c>
      <c r="D17" s="116">
        <v>0</v>
      </c>
      <c r="E17" s="117" t="s">
        <v>101</v>
      </c>
      <c r="F17" s="118">
        <f t="shared" si="0"/>
        <v>0</v>
      </c>
      <c r="G17" s="119">
        <f t="shared" si="1"/>
        <v>0</v>
      </c>
      <c r="H17" s="120" t="str">
        <f t="shared" si="2"/>
        <v>OK</v>
      </c>
    </row>
    <row r="18" spans="1:8" ht="15.75" thickBot="1" x14ac:dyDescent="0.3">
      <c r="A18" s="121"/>
      <c r="B18" s="90"/>
      <c r="C18" s="90"/>
      <c r="D18" s="90"/>
      <c r="E18" s="90"/>
      <c r="F18" s="90"/>
      <c r="G18" s="91" t="s">
        <v>95</v>
      </c>
      <c r="H18" s="92" t="str">
        <f>IF(COUNTIF(H7:H17,"=NOK")&gt;0,"NOK","OK")</f>
        <v>OK</v>
      </c>
    </row>
    <row r="19" spans="1:8" x14ac:dyDescent="0.25">
      <c r="B19" s="7" t="s">
        <v>106</v>
      </c>
    </row>
  </sheetData>
  <sheetProtection insertRows="0" deleteRows="0"/>
  <mergeCells count="5">
    <mergeCell ref="F5:G5"/>
    <mergeCell ref="A5:A6"/>
    <mergeCell ref="B5:E5"/>
    <mergeCell ref="B6:C6"/>
    <mergeCell ref="D6:E6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&amp;L&amp;11F-ALG-MA10-04 versie 4 geldig vanaf 23-06-2016&amp;C&amp;11&amp;P/&amp;N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5"/>
  <sheetViews>
    <sheetView showGridLines="0" view="pageLayout" zoomScaleNormal="100" workbookViewId="0">
      <selection activeCell="A26" sqref="A26:A29"/>
    </sheetView>
  </sheetViews>
  <sheetFormatPr defaultColWidth="9.140625" defaultRowHeight="15" x14ac:dyDescent="0.25"/>
  <cols>
    <col min="1" max="1" width="80.7109375" style="7" customWidth="1"/>
    <col min="2" max="2" width="50.7109375" style="7" customWidth="1"/>
    <col min="3" max="4" width="10.7109375" style="7" customWidth="1"/>
    <col min="5" max="16384" width="9.140625" style="7"/>
  </cols>
  <sheetData>
    <row r="1" spans="1:4" x14ac:dyDescent="0.25">
      <c r="A1" s="5" t="s">
        <v>111</v>
      </c>
      <c r="B1" s="6"/>
      <c r="C1" s="6"/>
      <c r="D1" s="6"/>
    </row>
    <row r="3" spans="1:4" x14ac:dyDescent="0.25">
      <c r="C3" s="15" t="s">
        <v>102</v>
      </c>
      <c r="D3" s="122">
        <v>0</v>
      </c>
    </row>
    <row r="4" spans="1:4" ht="15.75" thickBot="1" x14ac:dyDescent="0.3"/>
    <row r="5" spans="1:4" ht="15.75" thickBot="1" x14ac:dyDescent="0.3">
      <c r="A5" s="123" t="s">
        <v>108</v>
      </c>
      <c r="B5" s="124" t="s">
        <v>109</v>
      </c>
      <c r="C5" s="124" t="s">
        <v>110</v>
      </c>
      <c r="D5" s="125" t="s">
        <v>29</v>
      </c>
    </row>
    <row r="6" spans="1:4" x14ac:dyDescent="0.25">
      <c r="A6" s="126" t="s">
        <v>113</v>
      </c>
      <c r="B6" s="127"/>
      <c r="C6" s="128">
        <v>0</v>
      </c>
      <c r="D6" s="129"/>
    </row>
    <row r="7" spans="1:4" x14ac:dyDescent="0.25">
      <c r="A7" s="130" t="s">
        <v>114</v>
      </c>
      <c r="B7" s="131"/>
      <c r="C7" s="132">
        <v>0</v>
      </c>
      <c r="D7" s="133"/>
    </row>
    <row r="8" spans="1:4" x14ac:dyDescent="0.25">
      <c r="A8" s="130" t="s">
        <v>116</v>
      </c>
      <c r="B8" s="131"/>
      <c r="C8" s="132">
        <v>0</v>
      </c>
      <c r="D8" s="133"/>
    </row>
    <row r="9" spans="1:4" x14ac:dyDescent="0.25">
      <c r="A9" s="130" t="s">
        <v>117</v>
      </c>
      <c r="B9" s="131"/>
      <c r="C9" s="132">
        <v>0</v>
      </c>
      <c r="D9" s="133"/>
    </row>
    <row r="10" spans="1:4" x14ac:dyDescent="0.25">
      <c r="A10" s="130" t="s">
        <v>115</v>
      </c>
      <c r="B10" s="131"/>
      <c r="C10" s="132">
        <v>0</v>
      </c>
      <c r="D10" s="133"/>
    </row>
    <row r="11" spans="1:4" x14ac:dyDescent="0.25">
      <c r="A11" s="130" t="s">
        <v>118</v>
      </c>
      <c r="B11" s="131"/>
      <c r="C11" s="132">
        <v>0</v>
      </c>
      <c r="D11" s="133"/>
    </row>
    <row r="12" spans="1:4" x14ac:dyDescent="0.25">
      <c r="A12" s="130" t="s">
        <v>119</v>
      </c>
      <c r="B12" s="131"/>
      <c r="C12" s="132">
        <v>0</v>
      </c>
      <c r="D12" s="133"/>
    </row>
    <row r="13" spans="1:4" x14ac:dyDescent="0.25">
      <c r="A13" s="130" t="s">
        <v>120</v>
      </c>
      <c r="B13" s="131"/>
      <c r="C13" s="132">
        <v>0</v>
      </c>
      <c r="D13" s="133"/>
    </row>
    <row r="14" spans="1:4" ht="15.75" thickBot="1" x14ac:dyDescent="0.3">
      <c r="A14" s="130" t="s">
        <v>121</v>
      </c>
      <c r="B14" s="131"/>
      <c r="C14" s="132">
        <v>0</v>
      </c>
      <c r="D14" s="133"/>
    </row>
    <row r="15" spans="1:4" ht="15.75" thickBot="1" x14ac:dyDescent="0.3">
      <c r="A15" s="134"/>
      <c r="B15" s="135" t="s">
        <v>104</v>
      </c>
      <c r="C15" s="136">
        <f>SUM(C6:C14)</f>
        <v>0</v>
      </c>
      <c r="D15" s="137" t="str">
        <f>IF(C15&gt;D3,"NOK","OK")</f>
        <v>OK</v>
      </c>
    </row>
  </sheetData>
  <sheetProtection insertRows="0" deleteRows="0"/>
  <phoneticPr fontId="0" type="noConversion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&amp;L&amp;11F-ALG-MA10-04 versie 4 geldig vanaf 23-06-2016&amp;C&amp;11&amp;P/&amp;N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"/>
  <sheetViews>
    <sheetView view="pageLayout" zoomScaleNormal="100" workbookViewId="0">
      <selection activeCell="A25" sqref="A25"/>
    </sheetView>
  </sheetViews>
  <sheetFormatPr defaultRowHeight="12.75" x14ac:dyDescent="0.2"/>
  <cols>
    <col min="1" max="1" width="43" style="141" customWidth="1"/>
    <col min="2" max="2" width="8.7109375" customWidth="1"/>
    <col min="3" max="3" width="15.85546875" customWidth="1"/>
    <col min="4" max="4" width="11.5703125" customWidth="1"/>
    <col min="5" max="5" width="8.140625" customWidth="1"/>
    <col min="6" max="6" width="11.7109375" customWidth="1"/>
    <col min="7" max="7" width="7.85546875" customWidth="1"/>
    <col min="8" max="8" width="50.85546875" bestFit="1" customWidth="1"/>
  </cols>
  <sheetData>
    <row r="2" spans="1:8" x14ac:dyDescent="0.2">
      <c r="A2" s="142" t="s">
        <v>194</v>
      </c>
      <c r="B2" s="143">
        <v>1</v>
      </c>
      <c r="C2" s="143">
        <v>2</v>
      </c>
      <c r="D2" s="143">
        <v>3</v>
      </c>
      <c r="E2" s="143">
        <v>4</v>
      </c>
      <c r="F2" s="143">
        <v>5</v>
      </c>
      <c r="G2" s="143"/>
      <c r="H2" s="140"/>
    </row>
    <row r="3" spans="1:8" ht="56.25" customHeight="1" x14ac:dyDescent="0.2">
      <c r="A3" s="142" t="s">
        <v>182</v>
      </c>
      <c r="B3" s="144" t="s">
        <v>183</v>
      </c>
      <c r="C3" s="144" t="s">
        <v>184</v>
      </c>
      <c r="D3" s="144" t="s">
        <v>185</v>
      </c>
      <c r="E3" s="144" t="s">
        <v>186</v>
      </c>
      <c r="F3" s="144" t="s">
        <v>187</v>
      </c>
      <c r="G3" s="144" t="s">
        <v>188</v>
      </c>
      <c r="H3" s="140" t="s">
        <v>192</v>
      </c>
    </row>
    <row r="4" spans="1:8" ht="38.25" x14ac:dyDescent="0.2">
      <c r="A4" s="139" t="s">
        <v>189</v>
      </c>
      <c r="B4" s="140"/>
      <c r="C4" s="140"/>
      <c r="D4" s="140"/>
      <c r="E4" s="140"/>
      <c r="F4" s="140"/>
      <c r="G4" s="140"/>
      <c r="H4" s="140"/>
    </row>
    <row r="5" spans="1:8" ht="38.25" x14ac:dyDescent="0.2">
      <c r="A5" s="139" t="s">
        <v>190</v>
      </c>
      <c r="B5" s="140"/>
      <c r="C5" s="140"/>
      <c r="D5" s="140"/>
      <c r="E5" s="140"/>
      <c r="F5" s="140"/>
      <c r="G5" s="140"/>
      <c r="H5" s="140"/>
    </row>
    <row r="6" spans="1:8" ht="25.5" x14ac:dyDescent="0.2">
      <c r="A6" s="139" t="s">
        <v>191</v>
      </c>
      <c r="B6" s="140"/>
      <c r="C6" s="140"/>
      <c r="D6" s="140"/>
      <c r="E6" s="140"/>
      <c r="F6" s="140"/>
      <c r="G6" s="140"/>
      <c r="H6" s="140"/>
    </row>
    <row r="7" spans="1:8" ht="25.5" x14ac:dyDescent="0.2">
      <c r="A7" s="139" t="s">
        <v>195</v>
      </c>
      <c r="B7" s="140"/>
      <c r="C7" s="140"/>
      <c r="D7" s="140"/>
      <c r="E7" s="140"/>
      <c r="F7" s="140"/>
      <c r="G7" s="140"/>
      <c r="H7" s="140"/>
    </row>
    <row r="8" spans="1:8" ht="51" x14ac:dyDescent="0.2">
      <c r="A8" s="139" t="s">
        <v>193</v>
      </c>
      <c r="B8" s="140"/>
      <c r="C8" s="140"/>
      <c r="D8" s="140"/>
      <c r="E8" s="140"/>
      <c r="F8" s="140"/>
      <c r="G8" s="140"/>
      <c r="H8" s="140"/>
    </row>
  </sheetData>
  <pageMargins left="0.7" right="0.7" top="0.75" bottom="0.75" header="0.3" footer="0.3"/>
  <pageSetup paperSize="9" scale="93" orientation="landscape" r:id="rId1"/>
  <headerFooter>
    <oddFooter>&amp;LF-ALG-MA10-04 versie 4 - geldig vanaf 23-06-2016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3</vt:i4>
      </vt:variant>
    </vt:vector>
  </HeadingPairs>
  <TitlesOfParts>
    <vt:vector size="9" baseType="lpstr">
      <vt:lpstr>UITLEG</vt:lpstr>
      <vt:lpstr>Gegevens en conclusie</vt:lpstr>
      <vt:lpstr>Deel 1</vt:lpstr>
      <vt:lpstr>Deel 2</vt:lpstr>
      <vt:lpstr>Deel 3</vt:lpstr>
      <vt:lpstr>Deel 4</vt:lpstr>
      <vt:lpstr>'Deel 1'!Afdruktitels</vt:lpstr>
      <vt:lpstr>'Deel 2'!Afdruktitels</vt:lpstr>
      <vt:lpstr>'Deel 3'!Afdruktitels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Briessinck</dc:creator>
  <cp:lastModifiedBy>Unknown</cp:lastModifiedBy>
  <cp:lastPrinted>2016-06-22T07:45:51Z</cp:lastPrinted>
  <dcterms:created xsi:type="dcterms:W3CDTF">2012-07-23T11:38:56Z</dcterms:created>
  <dcterms:modified xsi:type="dcterms:W3CDTF">2016-06-22T07:47:48Z</dcterms:modified>
</cp:coreProperties>
</file>